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E:\pply\rallit\v2022\"/>
    </mc:Choice>
  </mc:AlternateContent>
  <xr:revisionPtr revIDLastSave="0" documentId="13_ncr:1_{B25F2C1B-EA1B-44EF-BBD0-1B89AB13740C}" xr6:coauthVersionLast="47" xr6:coauthVersionMax="47" xr10:uidLastSave="{00000000-0000-0000-0000-000000000000}"/>
  <bookViews>
    <workbookView xWindow="1650" yWindow="480" windowWidth="16620" windowHeight="14325" tabRatio="500" xr2:uid="{00000000-000D-0000-FFFF-FFFF00000000}"/>
  </bookViews>
  <sheets>
    <sheet name="2022" sheetId="1" r:id="rId1"/>
    <sheet name="historia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86" i="1" l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97" i="1"/>
  <c r="A96" i="1"/>
  <c r="A95" i="1"/>
  <c r="A94" i="1"/>
  <c r="A93" i="1"/>
  <c r="A92" i="1"/>
  <c r="A91" i="1"/>
  <c r="A90" i="1"/>
  <c r="A89" i="1"/>
  <c r="A88" i="1"/>
  <c r="A87" i="1"/>
  <c r="P58" i="1"/>
  <c r="V88" i="1"/>
  <c r="D58" i="1"/>
  <c r="E58" i="1"/>
  <c r="F58" i="1"/>
  <c r="C58" i="1"/>
  <c r="N97" i="1" l="1"/>
  <c r="N93" i="1"/>
  <c r="N94" i="1"/>
  <c r="N95" i="1"/>
  <c r="N96" i="1"/>
  <c r="N92" i="1"/>
  <c r="N70" i="1"/>
  <c r="N91" i="1"/>
  <c r="N86" i="1"/>
  <c r="M100" i="1" l="1"/>
  <c r="L100" i="1"/>
  <c r="K100" i="1"/>
  <c r="J100" i="1"/>
  <c r="I100" i="1"/>
  <c r="H100" i="1"/>
  <c r="G100" i="1"/>
  <c r="F100" i="1"/>
  <c r="E100" i="1"/>
  <c r="D100" i="1"/>
  <c r="C100" i="1"/>
  <c r="N90" i="1"/>
  <c r="N89" i="1"/>
  <c r="N88" i="1"/>
  <c r="N87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69" i="1"/>
  <c r="N68" i="1"/>
  <c r="N67" i="1"/>
  <c r="N66" i="1"/>
  <c r="N65" i="1"/>
  <c r="M58" i="1"/>
  <c r="M64" i="1" s="1"/>
  <c r="M99" i="1" s="1"/>
  <c r="L58" i="1"/>
  <c r="L64" i="1" s="1"/>
  <c r="L99" i="1" s="1"/>
  <c r="K58" i="1"/>
  <c r="K64" i="1" s="1"/>
  <c r="K99" i="1" s="1"/>
  <c r="J58" i="1"/>
  <c r="J64" i="1" s="1"/>
  <c r="J99" i="1" s="1"/>
  <c r="I58" i="1"/>
  <c r="I64" i="1" s="1"/>
  <c r="I99" i="1" s="1"/>
  <c r="H58" i="1"/>
  <c r="H64" i="1" s="1"/>
  <c r="H99" i="1" s="1"/>
  <c r="G58" i="1"/>
  <c r="G64" i="1" s="1"/>
  <c r="G99" i="1" s="1"/>
  <c r="F64" i="1"/>
  <c r="F99" i="1" s="1"/>
  <c r="E64" i="1"/>
  <c r="E99" i="1" s="1"/>
  <c r="D64" i="1"/>
  <c r="D99" i="1" s="1"/>
  <c r="C64" i="1"/>
  <c r="C99" i="1" s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E101" i="1" l="1"/>
  <c r="F101" i="1"/>
  <c r="D101" i="1"/>
  <c r="C101" i="1"/>
  <c r="K101" i="1"/>
  <c r="K3" i="1"/>
  <c r="M101" i="1"/>
  <c r="M3" i="1"/>
  <c r="L101" i="1"/>
  <c r="L3" i="1"/>
  <c r="C3" i="1"/>
  <c r="H3" i="1"/>
  <c r="H101" i="1"/>
  <c r="D3" i="1"/>
  <c r="I3" i="1"/>
  <c r="I101" i="1"/>
  <c r="F3" i="1"/>
  <c r="G3" i="1"/>
  <c r="G101" i="1"/>
  <c r="E3" i="1"/>
  <c r="J101" i="1"/>
  <c r="J3" i="1"/>
  <c r="O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TT</author>
  </authors>
  <commentList>
    <comment ref="C2" authorId="0" shapeId="0" xr:uid="{00000000-0006-0000-0000-000001000000}">
      <text>
        <r>
          <rPr>
            <sz val="8"/>
            <color rgb="FF000000"/>
            <rFont val="Tahoma"/>
            <family val="2"/>
            <charset val="1"/>
          </rPr>
          <t>joukkueet lopussa</t>
        </r>
      </text>
    </comment>
    <comment ref="B3" authorId="0" shapeId="0" xr:uid="{00000000-0006-0000-0000-000002000000}">
      <text>
        <r>
          <rPr>
            <sz val="8"/>
            <color rgb="FF000000"/>
            <rFont val="Tahoma"/>
            <family val="2"/>
            <charset val="1"/>
          </rPr>
          <t>Peruslajeissa puutteet merkattu 1:llä</t>
        </r>
      </text>
    </comment>
    <comment ref="O3" authorId="0" shapeId="0" xr:uid="{00000000-0006-0000-0000-000003000000}">
      <text>
        <r>
          <rPr>
            <sz val="8"/>
            <color rgb="FF000000"/>
            <rFont val="Tahoma"/>
            <family val="2"/>
            <charset val="1"/>
          </rPr>
          <t>Älä koske tähän, sillä lukua käytetään kolmen kärjen näyttämisen apuna</t>
        </r>
      </text>
    </comment>
  </commentList>
</comments>
</file>

<file path=xl/sharedStrings.xml><?xml version="1.0" encoding="utf-8"?>
<sst xmlns="http://schemas.openxmlformats.org/spreadsheetml/2006/main" count="354" uniqueCount="263">
  <si>
    <t xml:space="preserve"> </t>
  </si>
  <si>
    <t xml:space="preserve">   </t>
  </si>
  <si>
    <t xml:space="preserve">nr1  </t>
  </si>
  <si>
    <t xml:space="preserve">nr2  </t>
  </si>
  <si>
    <t xml:space="preserve">nr3  </t>
  </si>
  <si>
    <t xml:space="preserve">nr4  </t>
  </si>
  <si>
    <t>nr7</t>
  </si>
  <si>
    <t>nr6</t>
  </si>
  <si>
    <t>nr8</t>
  </si>
  <si>
    <t>nr9</t>
  </si>
  <si>
    <t>nr10</t>
  </si>
  <si>
    <t>nr11</t>
  </si>
  <si>
    <t>nr12</t>
  </si>
  <si>
    <t>kyhmyjoutsen</t>
  </si>
  <si>
    <t>laulujoutsen</t>
  </si>
  <si>
    <t>haapana</t>
  </si>
  <si>
    <t>harmaasorsa</t>
  </si>
  <si>
    <t>tavi</t>
  </si>
  <si>
    <t>sinisorsa</t>
  </si>
  <si>
    <t>jouhisorsa</t>
  </si>
  <si>
    <t>tukkasotka</t>
  </si>
  <si>
    <t>mustalintu</t>
  </si>
  <si>
    <t>pilkkasiipi</t>
  </si>
  <si>
    <t>telkkä</t>
  </si>
  <si>
    <t>uivelo</t>
  </si>
  <si>
    <t>tukkakoskelo</t>
  </si>
  <si>
    <t>isokoskelo</t>
  </si>
  <si>
    <t>teeri</t>
  </si>
  <si>
    <t>silkkiuikku</t>
  </si>
  <si>
    <t>merimetso</t>
  </si>
  <si>
    <t>merikotka</t>
  </si>
  <si>
    <t>varpushaukka</t>
  </si>
  <si>
    <t>nokikana</t>
  </si>
  <si>
    <t>kurki</t>
  </si>
  <si>
    <t>kapustarinta</t>
  </si>
  <si>
    <t>tundrakurmitsa</t>
  </si>
  <si>
    <t>suosirri</t>
  </si>
  <si>
    <t>taivaanvuohi</t>
  </si>
  <si>
    <t>naurulokki</t>
  </si>
  <si>
    <t>kalalokki</t>
  </si>
  <si>
    <t>harmaalokki</t>
  </si>
  <si>
    <t>merilokki</t>
  </si>
  <si>
    <t>sepelkyyhky</t>
  </si>
  <si>
    <t>käpytikka</t>
  </si>
  <si>
    <t>kiuru</t>
  </si>
  <si>
    <t>niittykirvinen</t>
  </si>
  <si>
    <t>västäräkki</t>
  </si>
  <si>
    <t>rautiainen</t>
  </si>
  <si>
    <t>punarinta</t>
  </si>
  <si>
    <t>mustarastas</t>
  </si>
  <si>
    <t>räkättirastas</t>
  </si>
  <si>
    <t>laulurastas</t>
  </si>
  <si>
    <t>punakylkirastas</t>
  </si>
  <si>
    <t>kulorastas</t>
  </si>
  <si>
    <t>hippiäinen</t>
  </si>
  <si>
    <t>hömötiainen</t>
  </si>
  <si>
    <t>sinitiainen</t>
  </si>
  <si>
    <t>talitiainen</t>
  </si>
  <si>
    <t>puukiipijä</t>
  </si>
  <si>
    <t>närhi</t>
  </si>
  <si>
    <t>harakka</t>
  </si>
  <si>
    <t>varis</t>
  </si>
  <si>
    <t>korppi</t>
  </si>
  <si>
    <t>varpunen</t>
  </si>
  <si>
    <t>pikkuvarpunen</t>
  </si>
  <si>
    <t>peippo</t>
  </si>
  <si>
    <t>järripeippo</t>
  </si>
  <si>
    <t>viherpeippo</t>
  </si>
  <si>
    <t>vihervarpunen</t>
  </si>
  <si>
    <t>urpiainen</t>
  </si>
  <si>
    <t>punatulkku</t>
  </si>
  <si>
    <t>keltasirkku</t>
  </si>
  <si>
    <t>pajusirkku</t>
  </si>
  <si>
    <t xml:space="preserve">Peruslajit </t>
  </si>
  <si>
    <t xml:space="preserve">Lähtötaso </t>
  </si>
  <si>
    <t>Ässät</t>
  </si>
  <si>
    <t xml:space="preserve">bottom line älä poista tätä bottom line älä poista tätä bottom line älä poista tätä bottom line älä poista tätä </t>
  </si>
  <si>
    <t xml:space="preserve">yht. </t>
  </si>
  <si>
    <t xml:space="preserve">Joukkue </t>
  </si>
  <si>
    <t xml:space="preserve">Sijoitus </t>
  </si>
  <si>
    <t>Havaintohistoria 2002 - 2019 eli maksimi on 18</t>
  </si>
  <si>
    <t>pikkujoutsen</t>
  </si>
  <si>
    <t>metsähanhi</t>
  </si>
  <si>
    <t>lyhytnokkahanhi</t>
  </si>
  <si>
    <t>tundrahanhi</t>
  </si>
  <si>
    <t>merihanhi</t>
  </si>
  <si>
    <t>kanadanhanhi</t>
  </si>
  <si>
    <t>valkoposkihanhi</t>
  </si>
  <si>
    <t>ristisorsa</t>
  </si>
  <si>
    <t>heinätavi</t>
  </si>
  <si>
    <t>lapasorsa</t>
  </si>
  <si>
    <t>punasotka</t>
  </si>
  <si>
    <t>lapasotka</t>
  </si>
  <si>
    <t>haahka</t>
  </si>
  <si>
    <t>alli</t>
  </si>
  <si>
    <t>viiriäinen</t>
  </si>
  <si>
    <t>pyy</t>
  </si>
  <si>
    <t>metso</t>
  </si>
  <si>
    <t>fasaani</t>
  </si>
  <si>
    <t>kaakkuri</t>
  </si>
  <si>
    <t>kuikka</t>
  </si>
  <si>
    <t>pikku-uikku</t>
  </si>
  <si>
    <t>härkälintu</t>
  </si>
  <si>
    <t>mustakurkku-uikku</t>
  </si>
  <si>
    <t>harmaahaikara</t>
  </si>
  <si>
    <t>mehiläishaukka</t>
  </si>
  <si>
    <t>haarahaukka</t>
  </si>
  <si>
    <t>ruskosuohaukka</t>
  </si>
  <si>
    <t>sinisuohaukka</t>
  </si>
  <si>
    <t>arosuohaukka</t>
  </si>
  <si>
    <t>niittysuohaukka</t>
  </si>
  <si>
    <t>kanahaukka</t>
  </si>
  <si>
    <t>hiirihaukka</t>
  </si>
  <si>
    <t>piekana</t>
  </si>
  <si>
    <t>kiljukotka</t>
  </si>
  <si>
    <t>maakotka</t>
  </si>
  <si>
    <t>sääksi</t>
  </si>
  <si>
    <t>tuulihaukka</t>
  </si>
  <si>
    <t>ampuhaukka</t>
  </si>
  <si>
    <t>nuolihaukka</t>
  </si>
  <si>
    <t>tunturihaukka</t>
  </si>
  <si>
    <t>muuttohaukka</t>
  </si>
  <si>
    <t>luhtakana</t>
  </si>
  <si>
    <t>meriharakka</t>
  </si>
  <si>
    <t>töyhtöhyyppä</t>
  </si>
  <si>
    <t>pikkutylli</t>
  </si>
  <si>
    <t>tylli</t>
  </si>
  <si>
    <t>Pikkukuovi</t>
  </si>
  <si>
    <t>kuovi</t>
  </si>
  <si>
    <t>Mustapyrstökuiri</t>
  </si>
  <si>
    <t>punakuiri</t>
  </si>
  <si>
    <t>karikukko</t>
  </si>
  <si>
    <t>isosirri</t>
  </si>
  <si>
    <t>suokukko</t>
  </si>
  <si>
    <t>jänkäsirriäinen</t>
  </si>
  <si>
    <t>kuovisirri</t>
  </si>
  <si>
    <t>lapinsirri</t>
  </si>
  <si>
    <t>pulmussirri</t>
  </si>
  <si>
    <t>merisirri</t>
  </si>
  <si>
    <t>pikkusirri</t>
  </si>
  <si>
    <t>vesipääsky</t>
  </si>
  <si>
    <t>rantasipi</t>
  </si>
  <si>
    <t>metsäviklo</t>
  </si>
  <si>
    <t>mustaviklo</t>
  </si>
  <si>
    <t>valkoviklo</t>
  </si>
  <si>
    <t>liro</t>
  </si>
  <si>
    <t>punajalkaviklo</t>
  </si>
  <si>
    <t>jänkäkurppa</t>
  </si>
  <si>
    <t>lehtokurppa</t>
  </si>
  <si>
    <t>merikihu</t>
  </si>
  <si>
    <t>riskilä</t>
  </si>
  <si>
    <t>ruokki</t>
  </si>
  <si>
    <t>pikkuruokki</t>
  </si>
  <si>
    <t>pikkutiira</t>
  </si>
  <si>
    <t>räyskä</t>
  </si>
  <si>
    <t>mustatiira</t>
  </si>
  <si>
    <t>riuttatiira</t>
  </si>
  <si>
    <t>kalatiira</t>
  </si>
  <si>
    <t>lapintiira</t>
  </si>
  <si>
    <t>pikkulokki</t>
  </si>
  <si>
    <t>selkälokki</t>
  </si>
  <si>
    <t>isolokki</t>
  </si>
  <si>
    <t>uuttukyyhky</t>
  </si>
  <si>
    <t>turkinkyyhky</t>
  </si>
  <si>
    <t>käki</t>
  </si>
  <si>
    <t>hiiripöllö</t>
  </si>
  <si>
    <t>varpuspöllö</t>
  </si>
  <si>
    <t>suopöllö</t>
  </si>
  <si>
    <t>helmipöllö</t>
  </si>
  <si>
    <t>tervapääsky</t>
  </si>
  <si>
    <t>käenpiika</t>
  </si>
  <si>
    <t>palokärki</t>
  </si>
  <si>
    <t>valkoselkätikka</t>
  </si>
  <si>
    <t>pikkutikka</t>
  </si>
  <si>
    <t>pohjantikka</t>
  </si>
  <si>
    <t>pikkukiuru</t>
  </si>
  <si>
    <t>kangaskiuru</t>
  </si>
  <si>
    <t>tunturikiuru</t>
  </si>
  <si>
    <t>törmäpääsky</t>
  </si>
  <si>
    <t>haarapääsky</t>
  </si>
  <si>
    <t>räystäspääsky</t>
  </si>
  <si>
    <t>isokirvinen</t>
  </si>
  <si>
    <t>taigakirvinen</t>
  </si>
  <si>
    <t>metsäkirvinen</t>
  </si>
  <si>
    <t>lapinkirvinen</t>
  </si>
  <si>
    <t>keltavästäräkki</t>
  </si>
  <si>
    <t>tilhi</t>
  </si>
  <si>
    <t>koskikara</t>
  </si>
  <si>
    <t>peukaloinen</t>
  </si>
  <si>
    <t>sinirinta</t>
  </si>
  <si>
    <t>mustaleppälintu</t>
  </si>
  <si>
    <t>leppälintu</t>
  </si>
  <si>
    <t>pensastasku</t>
  </si>
  <si>
    <t>kivitasku</t>
  </si>
  <si>
    <t>sepelrastas</t>
  </si>
  <si>
    <t>ruokokerttunen</t>
  </si>
  <si>
    <t>hernekerttu</t>
  </si>
  <si>
    <t>pensaskerttu</t>
  </si>
  <si>
    <t>lehtokerttu</t>
  </si>
  <si>
    <t>mustapääkerttu</t>
  </si>
  <si>
    <t>taigauunilintu</t>
  </si>
  <si>
    <t>sirittäjä</t>
  </si>
  <si>
    <t>tiltaltti</t>
  </si>
  <si>
    <t>pajulintu</t>
  </si>
  <si>
    <t>harmaasieppo</t>
  </si>
  <si>
    <t>kirjosieppo</t>
  </si>
  <si>
    <t>viiksitimali</t>
  </si>
  <si>
    <t>pyrstötiainen</t>
  </si>
  <si>
    <t>kuusitiainen</t>
  </si>
  <si>
    <t>lapintiainen</t>
  </si>
  <si>
    <t>pähkinänakkeli</t>
  </si>
  <si>
    <t>pikkulepinkäinen</t>
  </si>
  <si>
    <t>isolepinkäinen</t>
  </si>
  <si>
    <t>pähkinähakki</t>
  </si>
  <si>
    <t>naakka</t>
  </si>
  <si>
    <t>mustavaris</t>
  </si>
  <si>
    <t>kottarainen</t>
  </si>
  <si>
    <t>tikli</t>
  </si>
  <si>
    <t>hemppo</t>
  </si>
  <si>
    <t>vuorihemppo</t>
  </si>
  <si>
    <t>tundraurpiainen</t>
  </si>
  <si>
    <t>kirjosiipikäpylintu</t>
  </si>
  <si>
    <t>pikkukäpylintu</t>
  </si>
  <si>
    <t>isokäpylintu</t>
  </si>
  <si>
    <t>punavarpunen</t>
  </si>
  <si>
    <t>taviokuurna</t>
  </si>
  <si>
    <t>lapinsirkku</t>
  </si>
  <si>
    <t>pulmunen</t>
  </si>
  <si>
    <t>pohjansirkku</t>
  </si>
  <si>
    <t>pikkusirkku</t>
  </si>
  <si>
    <t>Hailuodon syysralli 15.10.2022</t>
  </si>
  <si>
    <t>puuttuu</t>
  </si>
  <si>
    <r>
      <t xml:space="preserve">Rallin yhteislajimäärä: 
</t>
    </r>
    <r>
      <rPr>
        <sz val="10"/>
        <rFont val="Arial"/>
        <family val="2"/>
        <charset val="1"/>
      </rPr>
      <t>(Peruslajit 54 + huutolajit   + SP-lajeista 0)</t>
    </r>
  </si>
  <si>
    <t>sp/vel-lajit</t>
  </si>
  <si>
    <t>uunilintulaji</t>
  </si>
  <si>
    <t>Iso Falco</t>
  </si>
  <si>
    <t>Patelanselkä</t>
  </si>
  <si>
    <t>Keskiniemi</t>
  </si>
  <si>
    <t>Petsamo, Lahdenperä</t>
  </si>
  <si>
    <t>Hannusranta, Isokivi, Tormela</t>
  </si>
  <si>
    <t>Keskiniemen E-laita</t>
  </si>
  <si>
    <t>Riisiltä, Tömpässä</t>
  </si>
  <si>
    <t>Hannustanta, 2 p, Itänenä, Kuivasäikkä</t>
  </si>
  <si>
    <t>Matikanniemi, lopetuslaji 17:55</t>
  </si>
  <si>
    <t>1 Pöllän lentokenttä</t>
  </si>
  <si>
    <t>Tormela</t>
  </si>
  <si>
    <t>Hannusranta</t>
  </si>
  <si>
    <t>Sumpun risteystä ennen kelossa</t>
  </si>
  <si>
    <t>Kirkkosalmi</t>
  </si>
  <si>
    <t>1 Keskiniemi</t>
  </si>
  <si>
    <t>Isokivi, Kirkkosalmi (ryhmä 1)</t>
  </si>
  <si>
    <t>Rytijärvi, (Potti)</t>
  </si>
  <si>
    <t>punajalkahaukka</t>
  </si>
  <si>
    <t>Isomäki 1kv</t>
  </si>
  <si>
    <t>Santosessa ä heti alussa</t>
  </si>
  <si>
    <t>Matikanniemen tien varsi</t>
  </si>
  <si>
    <t>kaikilta puuttui</t>
  </si>
  <si>
    <t>ei tarpeeksi moni havainnut</t>
  </si>
  <si>
    <t>kilometrit (teitä)</t>
  </si>
  <si>
    <t>2: 2 yks</t>
  </si>
  <si>
    <t>4: 2 yks</t>
  </si>
  <si>
    <t>6 Keskiniemi, 2+2 Lahdenperä (JM ym.)</t>
  </si>
  <si>
    <t>jalan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</si>
</sst>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B]d/mmm"/>
  </numFmts>
  <fonts count="11" x14ac:knownFonts="1">
    <font>
      <sz val="10"/>
      <name val="Arial"/>
      <family val="2"/>
      <charset val="1"/>
    </font>
    <font>
      <sz val="8"/>
      <name val="Arial"/>
      <family val="2"/>
      <charset val="1"/>
    </font>
    <font>
      <b/>
      <sz val="14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b/>
      <sz val="12"/>
      <color rgb="FFFF0000"/>
      <name val="Arial"/>
      <family val="2"/>
      <charset val="1"/>
    </font>
    <font>
      <sz val="8"/>
      <color rgb="FF000000"/>
      <name val="Tahoma"/>
      <family val="2"/>
      <charset val="1"/>
    </font>
    <font>
      <b/>
      <sz val="10"/>
      <color rgb="FFFF6600"/>
      <name val="Arial"/>
      <family val="2"/>
      <charset val="1"/>
    </font>
    <font>
      <sz val="10"/>
      <name val="Arial"/>
      <charset val="1"/>
    </font>
    <font>
      <sz val="10"/>
      <name val="Arial"/>
      <family val="2"/>
      <charset val="1"/>
    </font>
    <font>
      <b/>
      <sz val="8"/>
      <name val="Arial"/>
      <family val="2"/>
      <charset val="1"/>
    </font>
  </fonts>
  <fills count="13">
    <fill>
      <patternFill patternType="none"/>
    </fill>
    <fill>
      <patternFill patternType="gray125"/>
    </fill>
    <fill>
      <patternFill patternType="solid">
        <fgColor rgb="FFFFCC99"/>
        <bgColor rgb="FFC0C0C0"/>
      </patternFill>
    </fill>
    <fill>
      <patternFill patternType="solid">
        <fgColor rgb="FF99CCFF"/>
        <bgColor rgb="FFCCCCFF"/>
      </patternFill>
    </fill>
    <fill>
      <patternFill patternType="solid">
        <fgColor rgb="FFFFFFFF"/>
        <bgColor rgb="FFFFFFCC"/>
      </patternFill>
    </fill>
    <fill>
      <patternFill patternType="solid">
        <fgColor rgb="FFFF6600"/>
        <bgColor rgb="FFFF9900"/>
      </patternFill>
    </fill>
    <fill>
      <patternFill patternType="solid">
        <fgColor rgb="FFFFFF00"/>
        <bgColor rgb="FFFF9900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FFFFCC"/>
      </patternFill>
    </fill>
    <fill>
      <patternFill patternType="solid">
        <fgColor rgb="FF92D050"/>
        <bgColor rgb="FFCCCCFF"/>
      </patternFill>
    </fill>
    <fill>
      <patternFill patternType="solid">
        <fgColor rgb="FFFF0000"/>
        <bgColor rgb="FFFFFFCC"/>
      </patternFill>
    </fill>
    <fill>
      <patternFill patternType="solid">
        <fgColor theme="5" tint="0.39997558519241921"/>
        <bgColor rgb="FFFF9900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4">
    <xf numFmtId="0" fontId="0" fillId="0" borderId="0"/>
    <xf numFmtId="0" fontId="9" fillId="0" borderId="0"/>
    <xf numFmtId="0" fontId="1" fillId="2" borderId="1" applyProtection="0"/>
    <xf numFmtId="0" fontId="9" fillId="0" borderId="0"/>
  </cellStyleXfs>
  <cellXfs count="78">
    <xf numFmtId="0" fontId="0" fillId="0" borderId="0" xfId="0"/>
    <xf numFmtId="0" fontId="9" fillId="0" borderId="0" xfId="3"/>
    <xf numFmtId="0" fontId="9" fillId="0" borderId="0" xfId="3" applyAlignment="1">
      <alignment horizontal="center"/>
    </xf>
    <xf numFmtId="0" fontId="2" fillId="0" borderId="0" xfId="3" applyFont="1"/>
    <xf numFmtId="0" fontId="0" fillId="0" borderId="0" xfId="3" applyFont="1" applyAlignment="1">
      <alignment horizontal="right"/>
    </xf>
    <xf numFmtId="0" fontId="0" fillId="3" borderId="2" xfId="3" applyFont="1" applyFill="1" applyBorder="1" applyAlignment="1">
      <alignment horizontal="right"/>
    </xf>
    <xf numFmtId="0" fontId="3" fillId="4" borderId="3" xfId="3" applyFont="1" applyFill="1" applyBorder="1" applyAlignment="1">
      <alignment horizontal="center"/>
    </xf>
    <xf numFmtId="0" fontId="3" fillId="3" borderId="3" xfId="3" applyFont="1" applyFill="1" applyBorder="1" applyAlignment="1">
      <alignment horizontal="center"/>
    </xf>
    <xf numFmtId="0" fontId="3" fillId="3" borderId="2" xfId="3" applyFont="1" applyFill="1" applyBorder="1"/>
    <xf numFmtId="0" fontId="3" fillId="4" borderId="4" xfId="3" applyFont="1" applyFill="1" applyBorder="1" applyAlignment="1">
      <alignment horizontal="center"/>
    </xf>
    <xf numFmtId="0" fontId="4" fillId="5" borderId="5" xfId="3" applyFont="1" applyFill="1" applyBorder="1" applyAlignment="1">
      <alignment horizontal="center"/>
    </xf>
    <xf numFmtId="0" fontId="4" fillId="4" borderId="2" xfId="3" applyFont="1" applyFill="1" applyBorder="1" applyAlignment="1">
      <alignment horizontal="center"/>
    </xf>
    <xf numFmtId="0" fontId="4" fillId="3" borderId="2" xfId="3" applyFont="1" applyFill="1" applyBorder="1" applyAlignment="1">
      <alignment horizontal="center"/>
    </xf>
    <xf numFmtId="0" fontId="4" fillId="5" borderId="2" xfId="3" applyFont="1" applyFill="1" applyBorder="1" applyAlignment="1">
      <alignment horizontal="center"/>
    </xf>
    <xf numFmtId="0" fontId="4" fillId="3" borderId="6" xfId="3" applyFont="1" applyFill="1" applyBorder="1"/>
    <xf numFmtId="0" fontId="5" fillId="4" borderId="6" xfId="3" applyFont="1" applyFill="1" applyBorder="1" applyAlignment="1">
      <alignment horizontal="center"/>
    </xf>
    <xf numFmtId="0" fontId="5" fillId="3" borderId="6" xfId="3" applyFont="1" applyFill="1" applyBorder="1" applyAlignment="1">
      <alignment horizontal="center"/>
    </xf>
    <xf numFmtId="0" fontId="4" fillId="5" borderId="6" xfId="3" applyFont="1" applyFill="1" applyBorder="1" applyAlignment="1">
      <alignment horizontal="center"/>
    </xf>
    <xf numFmtId="0" fontId="0" fillId="3" borderId="0" xfId="3" applyFont="1" applyFill="1"/>
    <xf numFmtId="0" fontId="0" fillId="4" borderId="0" xfId="3" applyFont="1" applyFill="1" applyAlignment="1">
      <alignment horizontal="center"/>
    </xf>
    <xf numFmtId="0" fontId="0" fillId="3" borderId="0" xfId="3" applyFont="1" applyFill="1" applyAlignment="1">
      <alignment horizontal="center"/>
    </xf>
    <xf numFmtId="0" fontId="0" fillId="5" borderId="0" xfId="3" applyFont="1" applyFill="1" applyAlignment="1">
      <alignment horizontal="center"/>
    </xf>
    <xf numFmtId="0" fontId="0" fillId="3" borderId="7" xfId="3" applyFont="1" applyFill="1" applyBorder="1"/>
    <xf numFmtId="0" fontId="9" fillId="0" borderId="7" xfId="3" applyBorder="1" applyAlignment="1">
      <alignment horizontal="center"/>
    </xf>
    <xf numFmtId="0" fontId="9" fillId="3" borderId="7" xfId="3" applyFill="1" applyBorder="1" applyAlignment="1">
      <alignment horizontal="center"/>
    </xf>
    <xf numFmtId="0" fontId="9" fillId="5" borderId="7" xfId="3" applyFill="1" applyBorder="1" applyAlignment="1">
      <alignment horizontal="center"/>
    </xf>
    <xf numFmtId="0" fontId="0" fillId="3" borderId="8" xfId="3" applyFont="1" applyFill="1" applyBorder="1"/>
    <xf numFmtId="0" fontId="9" fillId="0" borderId="8" xfId="3" applyBorder="1" applyAlignment="1">
      <alignment horizontal="center"/>
    </xf>
    <xf numFmtId="0" fontId="9" fillId="3" borderId="8" xfId="3" applyFill="1" applyBorder="1" applyAlignment="1">
      <alignment horizontal="center"/>
    </xf>
    <xf numFmtId="0" fontId="9" fillId="5" borderId="8" xfId="3" applyFill="1" applyBorder="1" applyAlignment="1">
      <alignment horizontal="center"/>
    </xf>
    <xf numFmtId="0" fontId="4" fillId="3" borderId="8" xfId="3" applyFont="1" applyFill="1" applyBorder="1"/>
    <xf numFmtId="0" fontId="9" fillId="3" borderId="0" xfId="3" applyFill="1" applyAlignment="1">
      <alignment horizontal="center"/>
    </xf>
    <xf numFmtId="0" fontId="9" fillId="5" borderId="0" xfId="3" applyFill="1" applyAlignment="1">
      <alignment horizontal="center"/>
    </xf>
    <xf numFmtId="0" fontId="4" fillId="3" borderId="9" xfId="3" applyFont="1" applyFill="1" applyBorder="1"/>
    <xf numFmtId="0" fontId="5" fillId="0" borderId="9" xfId="3" applyFont="1" applyBorder="1" applyAlignment="1">
      <alignment horizontal="center"/>
    </xf>
    <xf numFmtId="0" fontId="5" fillId="3" borderId="9" xfId="3" applyFont="1" applyFill="1" applyBorder="1" applyAlignment="1">
      <alignment horizontal="center"/>
    </xf>
    <xf numFmtId="0" fontId="0" fillId="5" borderId="9" xfId="3" applyFont="1" applyFill="1" applyBorder="1" applyAlignment="1">
      <alignment horizontal="center"/>
    </xf>
    <xf numFmtId="0" fontId="0" fillId="3" borderId="10" xfId="3" applyFont="1" applyFill="1" applyBorder="1"/>
    <xf numFmtId="0" fontId="9" fillId="4" borderId="8" xfId="3" applyFill="1" applyBorder="1" applyAlignment="1">
      <alignment horizontal="center"/>
    </xf>
    <xf numFmtId="0" fontId="9" fillId="3" borderId="10" xfId="3" applyFill="1" applyBorder="1" applyAlignment="1">
      <alignment horizontal="center"/>
    </xf>
    <xf numFmtId="0" fontId="9" fillId="4" borderId="10" xfId="3" applyFill="1" applyBorder="1" applyAlignment="1">
      <alignment horizontal="center"/>
    </xf>
    <xf numFmtId="0" fontId="9" fillId="5" borderId="11" xfId="3" applyFill="1" applyBorder="1" applyAlignment="1">
      <alignment horizontal="center"/>
    </xf>
    <xf numFmtId="0" fontId="0" fillId="4" borderId="8" xfId="3" applyFont="1" applyFill="1" applyBorder="1" applyAlignment="1">
      <alignment horizontal="center"/>
    </xf>
    <xf numFmtId="0" fontId="0" fillId="0" borderId="0" xfId="3" applyFont="1"/>
    <xf numFmtId="0" fontId="0" fillId="3" borderId="11" xfId="3" applyFont="1" applyFill="1" applyBorder="1"/>
    <xf numFmtId="0" fontId="0" fillId="5" borderId="8" xfId="3" applyFont="1" applyFill="1" applyBorder="1" applyAlignment="1">
      <alignment horizontal="center"/>
    </xf>
    <xf numFmtId="0" fontId="3" fillId="5" borderId="12" xfId="3" applyFont="1" applyFill="1" applyBorder="1" applyAlignment="1">
      <alignment horizontal="center"/>
    </xf>
    <xf numFmtId="0" fontId="4" fillId="4" borderId="0" xfId="3" applyFont="1" applyFill="1" applyAlignment="1">
      <alignment horizontal="center"/>
    </xf>
    <xf numFmtId="0" fontId="4" fillId="3" borderId="0" xfId="3" applyFont="1" applyFill="1" applyAlignment="1">
      <alignment horizontal="center"/>
    </xf>
    <xf numFmtId="0" fontId="4" fillId="5" borderId="0" xfId="3" applyFont="1" applyFill="1" applyAlignment="1">
      <alignment horizontal="center"/>
    </xf>
    <xf numFmtId="0" fontId="4" fillId="3" borderId="12" xfId="3" applyFont="1" applyFill="1" applyBorder="1"/>
    <xf numFmtId="0" fontId="4" fillId="4" borderId="12" xfId="3" applyFont="1" applyFill="1" applyBorder="1" applyAlignment="1">
      <alignment horizontal="center"/>
    </xf>
    <xf numFmtId="0" fontId="4" fillId="3" borderId="12" xfId="3" applyFont="1" applyFill="1" applyBorder="1" applyAlignment="1">
      <alignment horizontal="center"/>
    </xf>
    <xf numFmtId="0" fontId="0" fillId="5" borderId="12" xfId="3" applyFont="1" applyFill="1" applyBorder="1" applyAlignment="1">
      <alignment horizontal="center"/>
    </xf>
    <xf numFmtId="0" fontId="4" fillId="0" borderId="0" xfId="1" applyFont="1"/>
    <xf numFmtId="164" fontId="0" fillId="0" borderId="0" xfId="1" applyNumberFormat="1" applyFont="1"/>
    <xf numFmtId="1" fontId="0" fillId="0" borderId="0" xfId="0" applyNumberFormat="1"/>
    <xf numFmtId="0" fontId="7" fillId="0" borderId="0" xfId="0" applyFont="1"/>
    <xf numFmtId="0" fontId="8" fillId="0" borderId="0" xfId="0" applyFont="1"/>
    <xf numFmtId="0" fontId="9" fillId="0" borderId="14" xfId="2" applyFont="1" applyFill="1" applyBorder="1" applyProtection="1"/>
    <xf numFmtId="0" fontId="9" fillId="0" borderId="1" xfId="2" applyFont="1" applyFill="1" applyProtection="1"/>
    <xf numFmtId="0" fontId="9" fillId="0" borderId="1" xfId="0" applyFont="1" applyBorder="1" applyAlignment="1">
      <alignment horizontal="left"/>
    </xf>
    <xf numFmtId="0" fontId="9" fillId="0" borderId="15" xfId="0" applyFont="1" applyBorder="1" applyAlignment="1">
      <alignment horizontal="right"/>
    </xf>
    <xf numFmtId="0" fontId="9" fillId="0" borderId="16" xfId="2" applyFont="1" applyFill="1" applyBorder="1" applyProtection="1"/>
    <xf numFmtId="0" fontId="9" fillId="0" borderId="17" xfId="2" applyFont="1" applyFill="1" applyBorder="1" applyProtection="1"/>
    <xf numFmtId="0" fontId="9" fillId="0" borderId="14" xfId="0" applyFont="1" applyBorder="1" applyAlignment="1">
      <alignment horizontal="left"/>
    </xf>
    <xf numFmtId="0" fontId="9" fillId="0" borderId="15" xfId="2" applyFont="1" applyFill="1" applyBorder="1" applyProtection="1"/>
    <xf numFmtId="0" fontId="10" fillId="5" borderId="3" xfId="3" applyFont="1" applyFill="1" applyBorder="1" applyAlignment="1">
      <alignment horizontal="right"/>
    </xf>
    <xf numFmtId="0" fontId="4" fillId="6" borderId="2" xfId="3" applyFont="1" applyFill="1" applyBorder="1" applyAlignment="1">
      <alignment horizontal="center"/>
    </xf>
    <xf numFmtId="0" fontId="9" fillId="7" borderId="0" xfId="3" applyFill="1"/>
    <xf numFmtId="0" fontId="9" fillId="9" borderId="8" xfId="3" applyFill="1" applyBorder="1" applyAlignment="1">
      <alignment horizontal="center"/>
    </xf>
    <xf numFmtId="0" fontId="0" fillId="8" borderId="8" xfId="3" applyFont="1" applyFill="1" applyBorder="1" applyAlignment="1">
      <alignment horizontal="center"/>
    </xf>
    <xf numFmtId="0" fontId="3" fillId="10" borderId="4" xfId="3" applyFont="1" applyFill="1" applyBorder="1" applyAlignment="1">
      <alignment horizontal="center"/>
    </xf>
    <xf numFmtId="0" fontId="4" fillId="11" borderId="2" xfId="3" applyFont="1" applyFill="1" applyBorder="1" applyAlignment="1">
      <alignment horizontal="center"/>
    </xf>
    <xf numFmtId="20" fontId="0" fillId="0" borderId="0" xfId="3" applyNumberFormat="1" applyFont="1"/>
    <xf numFmtId="0" fontId="0" fillId="12" borderId="0" xfId="3" applyFont="1" applyFill="1"/>
    <xf numFmtId="0" fontId="9" fillId="12" borderId="0" xfId="3" applyFill="1"/>
    <xf numFmtId="0" fontId="3" fillId="0" borderId="13" xfId="3" applyFont="1" applyBorder="1" applyAlignment="1">
      <alignment horizontal="center" vertical="center" wrapText="1"/>
    </xf>
  </cellXfs>
  <cellStyles count="4">
    <cellStyle name="Excel Built-in Normal" xfId="3" xr:uid="{00000000-0005-0000-0000-000000000000}"/>
    <cellStyle name="Normaali" xfId="0" builtinId="0"/>
    <cellStyle name="Normal 2" xfId="1" xr:uid="{00000000-0005-0000-0000-000002000000}"/>
    <cellStyle name="Peruslajit" xfId="2" xr:uid="{00000000-0005-0000-0000-000003000000}"/>
  </cellStyles>
  <dxfs count="7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203862</xdr:colOff>
      <xdr:row>107</xdr:row>
      <xdr:rowOff>85079</xdr:rowOff>
    </xdr:from>
    <xdr:to>
      <xdr:col>19</xdr:col>
      <xdr:colOff>261256</xdr:colOff>
      <xdr:row>116</xdr:row>
      <xdr:rowOff>102052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03862" y="17699525"/>
          <a:ext cx="5622715" cy="1486545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fi-FI" sz="1000" b="1" strike="noStrike" spc="-1">
              <a:solidFill>
                <a:srgbClr val="000000"/>
              </a:solidFill>
              <a:latin typeface="Courier New"/>
            </a:rPr>
            <a:t>Joukkueet:</a:t>
          </a:r>
          <a:endParaRPr lang="fi-FI" sz="10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fi-FI" sz="10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fi-FI" sz="1100" b="0" strike="noStrike" spc="-1">
              <a:solidFill>
                <a:srgbClr val="000000"/>
              </a:solidFill>
              <a:latin typeface="Calibri"/>
            </a:rPr>
            <a:t> nr1 </a:t>
          </a:r>
          <a:r>
            <a:rPr lang="fi-FI" sz="1100" b="0" baseline="0">
              <a:effectLst/>
              <a:latin typeface="+mn-lt"/>
              <a:ea typeface="+mn-ea"/>
              <a:cs typeface="+mn-cs"/>
            </a:rPr>
            <a:t>Jouni Meski, Rami Marjamäki, Ville Yli-Teehvanainen: Hannusrannan Helmarit</a:t>
          </a:r>
          <a:endParaRPr lang="fi-FI" sz="1100" b="0" strike="noStrike" spc="-1">
            <a:solidFill>
              <a:srgbClr val="000000"/>
            </a:solidFill>
            <a:latin typeface="Calibri"/>
          </a:endParaRPr>
        </a:p>
        <a:p>
          <a:pPr>
            <a:lnSpc>
              <a:spcPct val="100000"/>
            </a:lnSpc>
          </a:pPr>
          <a:r>
            <a:rPr lang="fi-FI" sz="1100" b="0" strike="noStrike" spc="-1">
              <a:solidFill>
                <a:srgbClr val="000000"/>
              </a:solidFill>
              <a:latin typeface="Calibri"/>
            </a:rPr>
            <a:t> nr2</a:t>
          </a:r>
          <a:r>
            <a:rPr lang="fi-FI" sz="1100" b="0" strike="noStrike" spc="-1" baseline="0">
              <a:solidFill>
                <a:srgbClr val="000000"/>
              </a:solidFill>
              <a:latin typeface="Calibri"/>
            </a:rPr>
            <a:t> Veli-Pekka Honkanen, </a:t>
          </a:r>
          <a:r>
            <a:rPr lang="fi-FI" sz="1100" b="0">
              <a:effectLst/>
              <a:latin typeface="+mn-lt"/>
              <a:ea typeface="+mn-ea"/>
              <a:cs typeface="+mn-cs"/>
            </a:rPr>
            <a:t>Juha Markkola, Johannes Ronkainen: Johannes ja pojat</a:t>
          </a:r>
          <a:endParaRPr lang="fi-FI" sz="1100" b="0" strike="noStrike" spc="-1">
            <a:solidFill>
              <a:srgbClr val="000000"/>
            </a:solidFill>
            <a:latin typeface="Calibri"/>
          </a:endParaRPr>
        </a:p>
        <a:p>
          <a:pPr>
            <a:lnSpc>
              <a:spcPct val="100000"/>
            </a:lnSpc>
          </a:pPr>
          <a:r>
            <a:rPr lang="fi-FI" sz="1100" b="0" strike="noStrike" spc="-1">
              <a:solidFill>
                <a:srgbClr val="000000"/>
              </a:solidFill>
              <a:latin typeface="Calibri"/>
            </a:rPr>
            <a:t> nr3 Petri Haapala, Oiva Latvalehto, Arto Niemi, Juha Repo, Hanna-Riikka Ruhanen: Kosteikkorarin komppaajat </a:t>
          </a:r>
        </a:p>
        <a:p>
          <a:pPr>
            <a:lnSpc>
              <a:spcPct val="100000"/>
            </a:lnSpc>
          </a:pPr>
          <a:r>
            <a:rPr lang="fi-FI" sz="1100" b="0" strike="noStrike" spc="-1">
              <a:solidFill>
                <a:srgbClr val="000000"/>
              </a:solidFill>
              <a:latin typeface="Calibri"/>
            </a:rPr>
            <a:t> nr4 Tuomas Herva,</a:t>
          </a:r>
          <a:r>
            <a:rPr lang="fi-FI" sz="1100" b="0" strike="noStrike" spc="-1" baseline="0">
              <a:solidFill>
                <a:srgbClr val="000000"/>
              </a:solidFill>
              <a:latin typeface="Calibri"/>
            </a:rPr>
            <a:t> Juho Tornberg, Mika Knuuti: Vain varmat uupuu</a:t>
          </a:r>
          <a:endParaRPr lang="fi-FI" sz="1100" b="0" strike="noStrike" spc="-1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36360</xdr:colOff>
      <xdr:row>44</xdr:row>
      <xdr:rowOff>128160</xdr:rowOff>
    </xdr:to>
    <xdr:sp macro="" textlink="">
      <xdr:nvSpPr>
        <xdr:cNvPr id="3" name="CustomShape 1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0" y="0"/>
          <a:ext cx="6010920" cy="73904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36360</xdr:colOff>
      <xdr:row>44</xdr:row>
      <xdr:rowOff>128160</xdr:rowOff>
    </xdr:to>
    <xdr:sp macro="" textlink="">
      <xdr:nvSpPr>
        <xdr:cNvPr id="4" name="CustomShape 1" hidden="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0" y="0"/>
          <a:ext cx="6010920" cy="73904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36360</xdr:colOff>
      <xdr:row>44</xdr:row>
      <xdr:rowOff>128160</xdr:rowOff>
    </xdr:to>
    <xdr:sp macro="" textlink="">
      <xdr:nvSpPr>
        <xdr:cNvPr id="5" name="CustomShape 1" hidden="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0" y="0"/>
          <a:ext cx="6010920" cy="73904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236220</xdr:colOff>
      <xdr:row>44</xdr:row>
      <xdr:rowOff>129540</xdr:rowOff>
    </xdr:to>
    <xdr:sp macro="" textlink="">
      <xdr:nvSpPr>
        <xdr:cNvPr id="1030" name="_x0000_t202" hidden="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236220</xdr:colOff>
      <xdr:row>44</xdr:row>
      <xdr:rowOff>129540</xdr:rowOff>
    </xdr:to>
    <xdr:sp macro="" textlink="">
      <xdr:nvSpPr>
        <xdr:cNvPr id="1028" name="_x0000_t202" hidden="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236220</xdr:colOff>
      <xdr:row>44</xdr:row>
      <xdr:rowOff>129540</xdr:rowOff>
    </xdr:to>
    <xdr:sp macro="" textlink="">
      <xdr:nvSpPr>
        <xdr:cNvPr id="1026" name="_x0000_t202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236220</xdr:colOff>
      <xdr:row>44</xdr:row>
      <xdr:rowOff>129540</xdr:rowOff>
    </xdr:to>
    <xdr:sp macro="" textlink="">
      <xdr:nvSpPr>
        <xdr:cNvPr id="6" name="AutoShape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236220</xdr:colOff>
      <xdr:row>44</xdr:row>
      <xdr:rowOff>129540</xdr:rowOff>
    </xdr:to>
    <xdr:sp macro="" textlink="">
      <xdr:nvSpPr>
        <xdr:cNvPr id="7" name="AutoShape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236220</xdr:colOff>
      <xdr:row>44</xdr:row>
      <xdr:rowOff>129540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236220</xdr:colOff>
      <xdr:row>44</xdr:row>
      <xdr:rowOff>129540</xdr:rowOff>
    </xdr:to>
    <xdr:sp macro="" textlink="">
      <xdr:nvSpPr>
        <xdr:cNvPr id="9" name="AutoShape 6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236220</xdr:colOff>
      <xdr:row>44</xdr:row>
      <xdr:rowOff>129540</xdr:rowOff>
    </xdr:to>
    <xdr:sp macro="" textlink="">
      <xdr:nvSpPr>
        <xdr:cNvPr id="10" name="AutoShape 4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236220</xdr:colOff>
      <xdr:row>44</xdr:row>
      <xdr:rowOff>129540</xdr:rowOff>
    </xdr:to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236220</xdr:colOff>
      <xdr:row>44</xdr:row>
      <xdr:rowOff>129540</xdr:rowOff>
    </xdr:to>
    <xdr:sp macro="" textlink="">
      <xdr:nvSpPr>
        <xdr:cNvPr id="12" name="AutoShape 6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236220</xdr:colOff>
      <xdr:row>44</xdr:row>
      <xdr:rowOff>129540</xdr:rowOff>
    </xdr:to>
    <xdr:sp macro="" textlink="">
      <xdr:nvSpPr>
        <xdr:cNvPr id="13" name="AutoShape 4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236220</xdr:colOff>
      <xdr:row>44</xdr:row>
      <xdr:rowOff>129540</xdr:rowOff>
    </xdr:to>
    <xdr:sp macro="" textlink="">
      <xdr:nvSpPr>
        <xdr:cNvPr id="14" name="AutoShape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236220</xdr:colOff>
      <xdr:row>44</xdr:row>
      <xdr:rowOff>129540</xdr:rowOff>
    </xdr:to>
    <xdr:sp macro="" textlink="">
      <xdr:nvSpPr>
        <xdr:cNvPr id="15" name="AutoShape 6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236220</xdr:colOff>
      <xdr:row>44</xdr:row>
      <xdr:rowOff>129540</xdr:rowOff>
    </xdr:to>
    <xdr:sp macro="" textlink="">
      <xdr:nvSpPr>
        <xdr:cNvPr id="16" name="AutoShape 4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236220</xdr:colOff>
      <xdr:row>44</xdr:row>
      <xdr:rowOff>129540</xdr:rowOff>
    </xdr:to>
    <xdr:sp macro="" textlink="">
      <xdr:nvSpPr>
        <xdr:cNvPr id="17" name="AutoShape 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236220</xdr:colOff>
      <xdr:row>44</xdr:row>
      <xdr:rowOff>129540</xdr:rowOff>
    </xdr:to>
    <xdr:sp macro="" textlink="">
      <xdr:nvSpPr>
        <xdr:cNvPr id="18" name="AutoShape 6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236220</xdr:colOff>
      <xdr:row>44</xdr:row>
      <xdr:rowOff>129540</xdr:rowOff>
    </xdr:to>
    <xdr:sp macro="" textlink="">
      <xdr:nvSpPr>
        <xdr:cNvPr id="19" name="AutoShape 4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236220</xdr:colOff>
      <xdr:row>44</xdr:row>
      <xdr:rowOff>129540</xdr:rowOff>
    </xdr:to>
    <xdr:sp macro="" textlink="">
      <xdr:nvSpPr>
        <xdr:cNvPr id="20" name="AutoShape 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409575</xdr:colOff>
      <xdr:row>46</xdr:row>
      <xdr:rowOff>28575</xdr:rowOff>
    </xdr:to>
    <xdr:sp macro="" textlink="">
      <xdr:nvSpPr>
        <xdr:cNvPr id="21" name="AutoShape 6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409575</xdr:colOff>
      <xdr:row>46</xdr:row>
      <xdr:rowOff>28575</xdr:rowOff>
    </xdr:to>
    <xdr:sp macro="" textlink="">
      <xdr:nvSpPr>
        <xdr:cNvPr id="22" name="AutoShape 4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409575</xdr:colOff>
      <xdr:row>46</xdr:row>
      <xdr:rowOff>28575</xdr:rowOff>
    </xdr:to>
    <xdr:sp macro="" textlink="">
      <xdr:nvSpPr>
        <xdr:cNvPr id="23" name="AutoShape 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236220</xdr:colOff>
      <xdr:row>44</xdr:row>
      <xdr:rowOff>129540</xdr:rowOff>
    </xdr:to>
    <xdr:sp macro="" textlink="">
      <xdr:nvSpPr>
        <xdr:cNvPr id="24" name="AutoShape 6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236220</xdr:colOff>
      <xdr:row>44</xdr:row>
      <xdr:rowOff>129540</xdr:rowOff>
    </xdr:to>
    <xdr:sp macro="" textlink="">
      <xdr:nvSpPr>
        <xdr:cNvPr id="25" name="AutoShape 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236220</xdr:colOff>
      <xdr:row>44</xdr:row>
      <xdr:rowOff>129540</xdr:rowOff>
    </xdr:to>
    <xdr:sp macro="" textlink="">
      <xdr:nvSpPr>
        <xdr:cNvPr id="26" name="AutoShape 2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236220</xdr:colOff>
      <xdr:row>44</xdr:row>
      <xdr:rowOff>129540</xdr:rowOff>
    </xdr:to>
    <xdr:sp macro="" textlink="">
      <xdr:nvSpPr>
        <xdr:cNvPr id="27" name="AutoShape 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236220</xdr:colOff>
      <xdr:row>44</xdr:row>
      <xdr:rowOff>129540</xdr:rowOff>
    </xdr:to>
    <xdr:sp macro="" textlink="">
      <xdr:nvSpPr>
        <xdr:cNvPr id="28" name="AutoShape 4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236220</xdr:colOff>
      <xdr:row>44</xdr:row>
      <xdr:rowOff>129540</xdr:rowOff>
    </xdr:to>
    <xdr:sp macro="" textlink="">
      <xdr:nvSpPr>
        <xdr:cNvPr id="29" name="AutoShape 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236220</xdr:colOff>
      <xdr:row>44</xdr:row>
      <xdr:rowOff>129540</xdr:rowOff>
    </xdr:to>
    <xdr:sp macro="" textlink="">
      <xdr:nvSpPr>
        <xdr:cNvPr id="30" name="AutoShape 6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236220</xdr:colOff>
      <xdr:row>44</xdr:row>
      <xdr:rowOff>129540</xdr:rowOff>
    </xdr:to>
    <xdr:sp macro="" textlink="">
      <xdr:nvSpPr>
        <xdr:cNvPr id="31" name="AutoShape 4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236220</xdr:colOff>
      <xdr:row>44</xdr:row>
      <xdr:rowOff>129540</xdr:rowOff>
    </xdr:to>
    <xdr:sp macro="" textlink="">
      <xdr:nvSpPr>
        <xdr:cNvPr id="1024" name="AutoShape 2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23</xdr:col>
      <xdr:colOff>428625</xdr:colOff>
      <xdr:row>46</xdr:row>
      <xdr:rowOff>28575</xdr:rowOff>
    </xdr:to>
    <xdr:sp macro="" textlink="">
      <xdr:nvSpPr>
        <xdr:cNvPr id="32" name="AutoShape 6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315325" cy="76295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23</xdr:col>
      <xdr:colOff>428625</xdr:colOff>
      <xdr:row>46</xdr:row>
      <xdr:rowOff>28575</xdr:rowOff>
    </xdr:to>
    <xdr:sp macro="" textlink="">
      <xdr:nvSpPr>
        <xdr:cNvPr id="33" name="AutoShape 4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315325" cy="76295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23</xdr:col>
      <xdr:colOff>428625</xdr:colOff>
      <xdr:row>46</xdr:row>
      <xdr:rowOff>28575</xdr:rowOff>
    </xdr:to>
    <xdr:sp macro="" textlink="">
      <xdr:nvSpPr>
        <xdr:cNvPr id="34" name="AutoShape 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315325" cy="76295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23</xdr:col>
      <xdr:colOff>428625</xdr:colOff>
      <xdr:row>46</xdr:row>
      <xdr:rowOff>28575</xdr:rowOff>
    </xdr:to>
    <xdr:sp macro="" textlink="">
      <xdr:nvSpPr>
        <xdr:cNvPr id="35" name="AutoShape 6">
          <a:extLst>
            <a:ext uri="{FF2B5EF4-FFF2-40B4-BE49-F238E27FC236}">
              <a16:creationId xmlns:a16="http://schemas.microsoft.com/office/drawing/2014/main" id="{E071AA5E-8BE5-F908-B52D-C3C945C01C4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315325" cy="76295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23</xdr:col>
      <xdr:colOff>428625</xdr:colOff>
      <xdr:row>46</xdr:row>
      <xdr:rowOff>28575</xdr:rowOff>
    </xdr:to>
    <xdr:sp macro="" textlink="">
      <xdr:nvSpPr>
        <xdr:cNvPr id="36" name="AutoShape 4">
          <a:extLst>
            <a:ext uri="{FF2B5EF4-FFF2-40B4-BE49-F238E27FC236}">
              <a16:creationId xmlns:a16="http://schemas.microsoft.com/office/drawing/2014/main" id="{6384A335-1783-CBC1-8793-61EFF98B2A0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315325" cy="76295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23</xdr:col>
      <xdr:colOff>428625</xdr:colOff>
      <xdr:row>46</xdr:row>
      <xdr:rowOff>28575</xdr:rowOff>
    </xdr:to>
    <xdr:sp macro="" textlink="">
      <xdr:nvSpPr>
        <xdr:cNvPr id="37" name="AutoShape 2">
          <a:extLst>
            <a:ext uri="{FF2B5EF4-FFF2-40B4-BE49-F238E27FC236}">
              <a16:creationId xmlns:a16="http://schemas.microsoft.com/office/drawing/2014/main" id="{EB354B76-343B-2EA2-2AD7-15764AC527C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315325" cy="76295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G109"/>
  <sheetViews>
    <sheetView tabSelected="1" zoomScale="140" zoomScaleNormal="140" workbookViewId="0">
      <pane ySplit="1275" topLeftCell="A94" activePane="bottomLeft"/>
      <selection activeCell="G1" sqref="G1:I1048576"/>
      <selection pane="bottomLeft" activeCell="B107" sqref="B107"/>
    </sheetView>
  </sheetViews>
  <sheetFormatPr defaultColWidth="8.7109375" defaultRowHeight="12.75" x14ac:dyDescent="0.2"/>
  <cols>
    <col min="1" max="1" width="3.140625" style="1" customWidth="1"/>
    <col min="2" max="2" width="17.85546875" style="1" customWidth="1"/>
    <col min="3" max="5" width="5.7109375" style="1" customWidth="1"/>
    <col min="6" max="6" width="6" style="1" customWidth="1"/>
    <col min="7" max="10" width="4.85546875" style="1" hidden="1" customWidth="1"/>
    <col min="11" max="13" width="6.140625" style="1" hidden="1" customWidth="1"/>
    <col min="14" max="14" width="7.7109375" style="1" customWidth="1"/>
    <col min="15" max="17" width="5.7109375" style="1" customWidth="1"/>
    <col min="18" max="18" width="5.7109375" style="2" customWidth="1"/>
    <col min="19" max="1021" width="8.7109375" style="1"/>
  </cols>
  <sheetData>
    <row r="1" spans="1:15" ht="18" x14ac:dyDescent="0.25">
      <c r="B1" s="3" t="s">
        <v>230</v>
      </c>
    </row>
    <row r="2" spans="1:15" s="4" customFormat="1" ht="16.5" thickBot="1" x14ac:dyDescent="0.3">
      <c r="A2" s="4" t="s">
        <v>0</v>
      </c>
      <c r="B2" s="5" t="s">
        <v>1</v>
      </c>
      <c r="C2" s="6" t="s">
        <v>2</v>
      </c>
      <c r="D2" s="7" t="s">
        <v>3</v>
      </c>
      <c r="E2" s="6" t="s">
        <v>4</v>
      </c>
      <c r="F2" s="7" t="s">
        <v>5</v>
      </c>
      <c r="G2" s="7" t="s">
        <v>7</v>
      </c>
      <c r="H2" s="6" t="s">
        <v>6</v>
      </c>
      <c r="I2" s="7" t="s">
        <v>8</v>
      </c>
      <c r="J2" s="6" t="s">
        <v>9</v>
      </c>
      <c r="K2" s="7" t="s">
        <v>10</v>
      </c>
      <c r="L2" s="6" t="s">
        <v>11</v>
      </c>
      <c r="M2" s="7" t="s">
        <v>12</v>
      </c>
      <c r="N2" s="67" t="s">
        <v>231</v>
      </c>
    </row>
    <row r="3" spans="1:15" s="1" customFormat="1" ht="15.75" x14ac:dyDescent="0.25">
      <c r="B3" s="8"/>
      <c r="C3" s="9">
        <f t="shared" ref="C3:M3" si="0">C99</f>
        <v>62</v>
      </c>
      <c r="D3" s="9">
        <f t="shared" si="0"/>
        <v>62</v>
      </c>
      <c r="E3" s="9">
        <f t="shared" si="0"/>
        <v>63</v>
      </c>
      <c r="F3" s="72">
        <f t="shared" si="0"/>
        <v>58</v>
      </c>
      <c r="G3" s="9">
        <f t="shared" si="0"/>
        <v>60</v>
      </c>
      <c r="H3" s="9">
        <f t="shared" si="0"/>
        <v>60</v>
      </c>
      <c r="I3" s="9">
        <f t="shared" si="0"/>
        <v>60</v>
      </c>
      <c r="J3" s="9">
        <f t="shared" si="0"/>
        <v>60</v>
      </c>
      <c r="K3" s="9">
        <f t="shared" si="0"/>
        <v>60</v>
      </c>
      <c r="L3" s="9">
        <f t="shared" si="0"/>
        <v>60</v>
      </c>
      <c r="M3" s="9">
        <f t="shared" si="0"/>
        <v>60</v>
      </c>
      <c r="N3" s="10"/>
      <c r="O3" s="1">
        <f>LARGE((C3:F3),3)</f>
        <v>62</v>
      </c>
    </row>
    <row r="4" spans="1:15" s="1" customFormat="1" x14ac:dyDescent="0.2">
      <c r="A4" s="59">
        <v>20</v>
      </c>
      <c r="B4" s="59" t="s">
        <v>13</v>
      </c>
      <c r="C4" s="11"/>
      <c r="D4" s="12"/>
      <c r="E4" s="11"/>
      <c r="F4" s="12"/>
      <c r="G4" s="12"/>
      <c r="H4" s="11"/>
      <c r="I4" s="12"/>
      <c r="J4" s="11"/>
      <c r="K4" s="12"/>
      <c r="L4" s="11"/>
      <c r="M4" s="12"/>
      <c r="N4" s="13" t="str">
        <f t="shared" ref="N4:N35" si="1">IF(COUNTA(C4:M4)&gt;0,COUNTA(C4:M4),"")</f>
        <v/>
      </c>
    </row>
    <row r="5" spans="1:15" s="1" customFormat="1" x14ac:dyDescent="0.2">
      <c r="A5" s="60">
        <v>18</v>
      </c>
      <c r="B5" s="60" t="s">
        <v>14</v>
      </c>
      <c r="C5" s="11"/>
      <c r="D5" s="12"/>
      <c r="E5" s="11"/>
      <c r="F5" s="12"/>
      <c r="G5" s="12"/>
      <c r="H5" s="11"/>
      <c r="I5" s="12"/>
      <c r="J5" s="11"/>
      <c r="K5" s="12"/>
      <c r="L5" s="11"/>
      <c r="M5" s="12"/>
      <c r="N5" s="13" t="str">
        <f t="shared" si="1"/>
        <v/>
      </c>
    </row>
    <row r="6" spans="1:15" s="1" customFormat="1" x14ac:dyDescent="0.2">
      <c r="A6" s="60">
        <v>20</v>
      </c>
      <c r="B6" s="61" t="s">
        <v>15</v>
      </c>
      <c r="C6" s="11"/>
      <c r="D6" s="12"/>
      <c r="E6" s="11"/>
      <c r="F6" s="12"/>
      <c r="G6" s="12"/>
      <c r="H6" s="11"/>
      <c r="I6" s="12"/>
      <c r="J6" s="11"/>
      <c r="K6" s="12"/>
      <c r="L6" s="11"/>
      <c r="M6" s="12"/>
      <c r="N6" s="13" t="str">
        <f t="shared" si="1"/>
        <v/>
      </c>
    </row>
    <row r="7" spans="1:15" s="1" customFormat="1" x14ac:dyDescent="0.2">
      <c r="A7" s="60">
        <v>20</v>
      </c>
      <c r="B7" s="60" t="s">
        <v>17</v>
      </c>
      <c r="C7" s="11"/>
      <c r="D7" s="12"/>
      <c r="E7" s="11"/>
      <c r="F7" s="12"/>
      <c r="G7" s="12"/>
      <c r="H7" s="11"/>
      <c r="I7" s="12"/>
      <c r="J7" s="11"/>
      <c r="K7" s="12"/>
      <c r="L7" s="11"/>
      <c r="M7" s="12"/>
      <c r="N7" s="13" t="str">
        <f t="shared" si="1"/>
        <v/>
      </c>
    </row>
    <row r="8" spans="1:15" s="1" customFormat="1" x14ac:dyDescent="0.2">
      <c r="A8" s="60">
        <v>20</v>
      </c>
      <c r="B8" s="60" t="s">
        <v>18</v>
      </c>
      <c r="C8" s="11"/>
      <c r="D8" s="12"/>
      <c r="E8" s="11"/>
      <c r="F8" s="12"/>
      <c r="G8" s="12"/>
      <c r="H8" s="11"/>
      <c r="I8" s="12"/>
      <c r="J8" s="11"/>
      <c r="K8" s="12"/>
      <c r="L8" s="11"/>
      <c r="M8" s="12"/>
      <c r="N8" s="13" t="str">
        <f t="shared" si="1"/>
        <v/>
      </c>
    </row>
    <row r="9" spans="1:15" s="1" customFormat="1" x14ac:dyDescent="0.2">
      <c r="A9" s="60">
        <v>20</v>
      </c>
      <c r="B9" s="60" t="s">
        <v>19</v>
      </c>
      <c r="C9" s="11"/>
      <c r="D9" s="12"/>
      <c r="E9" s="11"/>
      <c r="F9" s="12">
        <v>1</v>
      </c>
      <c r="G9" s="12"/>
      <c r="H9" s="11"/>
      <c r="I9" s="12"/>
      <c r="J9" s="11"/>
      <c r="K9" s="12"/>
      <c r="L9" s="11"/>
      <c r="M9" s="12"/>
      <c r="N9" s="13">
        <f t="shared" si="1"/>
        <v>1</v>
      </c>
    </row>
    <row r="10" spans="1:15" s="1" customFormat="1" x14ac:dyDescent="0.2">
      <c r="A10" s="60">
        <v>20</v>
      </c>
      <c r="B10" s="60" t="s">
        <v>20</v>
      </c>
      <c r="C10" s="11"/>
      <c r="D10" s="12"/>
      <c r="E10" s="11"/>
      <c r="F10" s="12"/>
      <c r="G10" s="12"/>
      <c r="H10" s="11"/>
      <c r="I10" s="12"/>
      <c r="J10" s="11"/>
      <c r="K10" s="12"/>
      <c r="L10" s="11"/>
      <c r="M10" s="12"/>
      <c r="N10" s="13" t="str">
        <f t="shared" si="1"/>
        <v/>
      </c>
    </row>
    <row r="11" spans="1:15" s="1" customFormat="1" x14ac:dyDescent="0.2">
      <c r="A11" s="62">
        <v>15</v>
      </c>
      <c r="B11" s="61" t="s">
        <v>94</v>
      </c>
      <c r="C11" s="11"/>
      <c r="D11" s="12"/>
      <c r="E11" s="11"/>
      <c r="F11" s="12"/>
      <c r="G11" s="12"/>
      <c r="H11" s="11"/>
      <c r="I11" s="12"/>
      <c r="J11" s="11"/>
      <c r="K11" s="12"/>
      <c r="L11" s="11"/>
      <c r="M11" s="12"/>
      <c r="N11" s="13" t="str">
        <f t="shared" si="1"/>
        <v/>
      </c>
    </row>
    <row r="12" spans="1:15" s="1" customFormat="1" x14ac:dyDescent="0.2">
      <c r="A12" s="60">
        <v>17</v>
      </c>
      <c r="B12" s="60" t="s">
        <v>21</v>
      </c>
      <c r="C12" s="11"/>
      <c r="D12" s="12"/>
      <c r="E12" s="11">
        <v>1</v>
      </c>
      <c r="F12" s="12"/>
      <c r="G12" s="12"/>
      <c r="H12" s="11"/>
      <c r="I12" s="12"/>
      <c r="J12" s="11"/>
      <c r="K12" s="12"/>
      <c r="L12" s="11"/>
      <c r="M12" s="12"/>
      <c r="N12" s="13">
        <f t="shared" si="1"/>
        <v>1</v>
      </c>
    </row>
    <row r="13" spans="1:15" s="1" customFormat="1" x14ac:dyDescent="0.2">
      <c r="A13" s="60">
        <v>18</v>
      </c>
      <c r="B13" s="60" t="s">
        <v>22</v>
      </c>
      <c r="C13" s="11">
        <v>1</v>
      </c>
      <c r="D13" s="12"/>
      <c r="E13" s="11"/>
      <c r="F13" s="12"/>
      <c r="G13" s="12"/>
      <c r="H13" s="11"/>
      <c r="I13" s="12"/>
      <c r="J13" s="11"/>
      <c r="K13" s="12"/>
      <c r="L13" s="11"/>
      <c r="M13" s="12"/>
      <c r="N13" s="13">
        <f t="shared" si="1"/>
        <v>1</v>
      </c>
    </row>
    <row r="14" spans="1:15" s="1" customFormat="1" x14ac:dyDescent="0.2">
      <c r="A14" s="60">
        <v>20</v>
      </c>
      <c r="B14" s="60" t="s">
        <v>23</v>
      </c>
      <c r="C14" s="11"/>
      <c r="D14" s="12"/>
      <c r="E14" s="11"/>
      <c r="F14" s="12"/>
      <c r="G14" s="12"/>
      <c r="H14" s="11"/>
      <c r="I14" s="12"/>
      <c r="J14" s="11"/>
      <c r="K14" s="12"/>
      <c r="L14" s="11"/>
      <c r="M14" s="12"/>
      <c r="N14" s="13" t="str">
        <f t="shared" si="1"/>
        <v/>
      </c>
    </row>
    <row r="15" spans="1:15" s="1" customFormat="1" x14ac:dyDescent="0.2">
      <c r="A15" s="60">
        <v>18</v>
      </c>
      <c r="B15" s="61" t="s">
        <v>24</v>
      </c>
      <c r="C15" s="11"/>
      <c r="D15" s="12"/>
      <c r="E15" s="11"/>
      <c r="F15" s="12"/>
      <c r="G15" s="12"/>
      <c r="H15" s="11"/>
      <c r="I15" s="12"/>
      <c r="J15" s="11"/>
      <c r="K15" s="12"/>
      <c r="L15" s="11"/>
      <c r="M15" s="12"/>
      <c r="N15" s="13" t="str">
        <f t="shared" si="1"/>
        <v/>
      </c>
    </row>
    <row r="16" spans="1:15" s="1" customFormat="1" x14ac:dyDescent="0.2">
      <c r="A16" s="60">
        <v>20</v>
      </c>
      <c r="B16" s="60" t="s">
        <v>25</v>
      </c>
      <c r="C16" s="11"/>
      <c r="D16" s="12"/>
      <c r="E16" s="11"/>
      <c r="F16" s="12"/>
      <c r="G16" s="12"/>
      <c r="H16" s="11"/>
      <c r="I16" s="12"/>
      <c r="J16" s="11"/>
      <c r="K16" s="12"/>
      <c r="L16" s="11"/>
      <c r="M16" s="12"/>
      <c r="N16" s="13" t="str">
        <f t="shared" si="1"/>
        <v/>
      </c>
    </row>
    <row r="17" spans="1:15" s="1" customFormat="1" x14ac:dyDescent="0.2">
      <c r="A17" s="60">
        <v>20</v>
      </c>
      <c r="B17" s="60" t="s">
        <v>26</v>
      </c>
      <c r="C17" s="11"/>
      <c r="D17" s="12"/>
      <c r="E17" s="11"/>
      <c r="F17" s="12"/>
      <c r="G17" s="12"/>
      <c r="H17" s="11"/>
      <c r="I17" s="12"/>
      <c r="J17" s="11"/>
      <c r="K17" s="12"/>
      <c r="L17" s="11"/>
      <c r="M17" s="12"/>
      <c r="N17" s="13" t="str">
        <f t="shared" si="1"/>
        <v/>
      </c>
    </row>
    <row r="18" spans="1:15" s="1" customFormat="1" x14ac:dyDescent="0.2">
      <c r="A18" s="60">
        <v>19</v>
      </c>
      <c r="B18" s="60" t="s">
        <v>27</v>
      </c>
      <c r="C18" s="11">
        <v>1</v>
      </c>
      <c r="D18" s="12"/>
      <c r="E18" s="11"/>
      <c r="F18" s="12">
        <v>1</v>
      </c>
      <c r="G18" s="12"/>
      <c r="H18" s="11"/>
      <c r="I18" s="12"/>
      <c r="J18" s="11"/>
      <c r="K18" s="12"/>
      <c r="L18" s="11"/>
      <c r="M18" s="12"/>
      <c r="N18" s="13">
        <f t="shared" si="1"/>
        <v>2</v>
      </c>
    </row>
    <row r="19" spans="1:15" s="1" customFormat="1" x14ac:dyDescent="0.2">
      <c r="A19" s="60">
        <v>20</v>
      </c>
      <c r="B19" s="60" t="s">
        <v>28</v>
      </c>
      <c r="C19" s="11"/>
      <c r="D19" s="12"/>
      <c r="E19" s="11"/>
      <c r="F19" s="12"/>
      <c r="G19" s="12"/>
      <c r="H19" s="11"/>
      <c r="I19" s="12"/>
      <c r="J19" s="11"/>
      <c r="K19" s="12"/>
      <c r="L19" s="11"/>
      <c r="M19" s="12"/>
      <c r="N19" s="13" t="str">
        <f t="shared" si="1"/>
        <v/>
      </c>
    </row>
    <row r="20" spans="1:15" s="1" customFormat="1" x14ac:dyDescent="0.2">
      <c r="A20" s="60">
        <v>20</v>
      </c>
      <c r="B20" s="60" t="s">
        <v>29</v>
      </c>
      <c r="C20" s="11"/>
      <c r="D20" s="12"/>
      <c r="E20" s="11"/>
      <c r="F20" s="12"/>
      <c r="G20" s="12"/>
      <c r="H20" s="11"/>
      <c r="I20" s="12"/>
      <c r="J20" s="11"/>
      <c r="K20" s="12"/>
      <c r="L20" s="11"/>
      <c r="M20" s="12"/>
      <c r="N20" s="13" t="str">
        <f t="shared" si="1"/>
        <v/>
      </c>
    </row>
    <row r="21" spans="1:15" s="1" customFormat="1" x14ac:dyDescent="0.2">
      <c r="A21" s="60">
        <v>19</v>
      </c>
      <c r="B21" s="60" t="s">
        <v>30</v>
      </c>
      <c r="C21" s="11"/>
      <c r="D21" s="12"/>
      <c r="E21" s="11"/>
      <c r="F21" s="12"/>
      <c r="G21" s="12"/>
      <c r="H21" s="11"/>
      <c r="I21" s="12"/>
      <c r="J21" s="11"/>
      <c r="K21" s="12"/>
      <c r="L21" s="11"/>
      <c r="M21" s="12"/>
      <c r="N21" s="13" t="str">
        <f t="shared" si="1"/>
        <v/>
      </c>
    </row>
    <row r="22" spans="1:15" s="1" customFormat="1" x14ac:dyDescent="0.2">
      <c r="A22" s="62">
        <v>20</v>
      </c>
      <c r="B22" s="61" t="s">
        <v>111</v>
      </c>
      <c r="C22" s="11">
        <v>1</v>
      </c>
      <c r="D22" s="12">
        <v>1</v>
      </c>
      <c r="E22" s="11">
        <v>1</v>
      </c>
      <c r="F22" s="12">
        <v>1</v>
      </c>
      <c r="G22" s="12"/>
      <c r="H22" s="11"/>
      <c r="I22" s="12"/>
      <c r="J22" s="11"/>
      <c r="K22" s="12"/>
      <c r="L22" s="11"/>
      <c r="M22" s="12"/>
      <c r="N22" s="73">
        <f t="shared" si="1"/>
        <v>4</v>
      </c>
      <c r="O22" s="43" t="s">
        <v>256</v>
      </c>
    </row>
    <row r="23" spans="1:15" s="1" customFormat="1" x14ac:dyDescent="0.2">
      <c r="A23" s="60">
        <v>20</v>
      </c>
      <c r="B23" s="60" t="s">
        <v>31</v>
      </c>
      <c r="C23" s="11">
        <v>1</v>
      </c>
      <c r="D23" s="12"/>
      <c r="E23" s="11">
        <v>1</v>
      </c>
      <c r="F23" s="12">
        <v>1</v>
      </c>
      <c r="G23" s="12"/>
      <c r="H23" s="11"/>
      <c r="I23" s="12"/>
      <c r="J23" s="11"/>
      <c r="K23" s="12"/>
      <c r="L23" s="11"/>
      <c r="M23" s="12"/>
      <c r="N23" s="68">
        <f t="shared" si="1"/>
        <v>3</v>
      </c>
    </row>
    <row r="24" spans="1:15" s="1" customFormat="1" x14ac:dyDescent="0.2">
      <c r="A24" s="60">
        <v>19</v>
      </c>
      <c r="B24" s="61" t="s">
        <v>35</v>
      </c>
      <c r="C24" s="11"/>
      <c r="D24" s="12">
        <v>1</v>
      </c>
      <c r="E24" s="11"/>
      <c r="F24" s="12"/>
      <c r="G24" s="12"/>
      <c r="H24" s="11"/>
      <c r="I24" s="12"/>
      <c r="J24" s="11"/>
      <c r="K24" s="12"/>
      <c r="L24" s="11"/>
      <c r="M24" s="12"/>
      <c r="N24" s="13">
        <f t="shared" si="1"/>
        <v>1</v>
      </c>
    </row>
    <row r="25" spans="1:15" s="1" customFormat="1" x14ac:dyDescent="0.2">
      <c r="A25" s="60">
        <v>20</v>
      </c>
      <c r="B25" s="60" t="s">
        <v>36</v>
      </c>
      <c r="C25" s="11">
        <v>1</v>
      </c>
      <c r="D25" s="12">
        <v>1</v>
      </c>
      <c r="E25" s="11">
        <v>1</v>
      </c>
      <c r="F25" s="12"/>
      <c r="G25" s="12"/>
      <c r="H25" s="11"/>
      <c r="I25" s="12"/>
      <c r="J25" s="11"/>
      <c r="K25" s="12"/>
      <c r="L25" s="11"/>
      <c r="M25" s="12"/>
      <c r="N25" s="68">
        <f t="shared" si="1"/>
        <v>3</v>
      </c>
    </row>
    <row r="26" spans="1:15" s="1" customFormat="1" x14ac:dyDescent="0.2">
      <c r="A26" s="60">
        <v>19</v>
      </c>
      <c r="B26" s="60" t="s">
        <v>37</v>
      </c>
      <c r="C26" s="11">
        <v>1</v>
      </c>
      <c r="D26" s="12"/>
      <c r="E26" s="11"/>
      <c r="F26" s="12"/>
      <c r="G26" s="12"/>
      <c r="H26" s="11"/>
      <c r="I26" s="12"/>
      <c r="J26" s="11"/>
      <c r="K26" s="12"/>
      <c r="L26" s="11"/>
      <c r="M26" s="12"/>
      <c r="N26" s="13">
        <f t="shared" si="1"/>
        <v>1</v>
      </c>
    </row>
    <row r="27" spans="1:15" s="1" customFormat="1" x14ac:dyDescent="0.2">
      <c r="A27" s="60">
        <v>20</v>
      </c>
      <c r="B27" s="60" t="s">
        <v>38</v>
      </c>
      <c r="C27" s="11"/>
      <c r="D27" s="12"/>
      <c r="E27" s="11"/>
      <c r="F27" s="12"/>
      <c r="G27" s="12"/>
      <c r="H27" s="11"/>
      <c r="I27" s="12"/>
      <c r="J27" s="11"/>
      <c r="K27" s="12"/>
      <c r="L27" s="11"/>
      <c r="M27" s="12"/>
      <c r="N27" s="13" t="str">
        <f t="shared" si="1"/>
        <v/>
      </c>
    </row>
    <row r="28" spans="1:15" s="1" customFormat="1" x14ac:dyDescent="0.2">
      <c r="A28" s="60">
        <v>20</v>
      </c>
      <c r="B28" s="60" t="s">
        <v>39</v>
      </c>
      <c r="C28" s="11"/>
      <c r="D28" s="12"/>
      <c r="E28" s="11"/>
      <c r="F28" s="12"/>
      <c r="G28" s="12"/>
      <c r="H28" s="11"/>
      <c r="I28" s="12"/>
      <c r="J28" s="11"/>
      <c r="K28" s="12"/>
      <c r="L28" s="11"/>
      <c r="M28" s="12"/>
      <c r="N28" s="13" t="str">
        <f t="shared" si="1"/>
        <v/>
      </c>
    </row>
    <row r="29" spans="1:15" s="1" customFormat="1" x14ac:dyDescent="0.2">
      <c r="A29" s="60">
        <v>20</v>
      </c>
      <c r="B29" s="60" t="s">
        <v>40</v>
      </c>
      <c r="C29" s="11"/>
      <c r="D29" s="12"/>
      <c r="E29" s="11"/>
      <c r="F29" s="12"/>
      <c r="G29" s="12"/>
      <c r="H29" s="11"/>
      <c r="I29" s="12"/>
      <c r="J29" s="11"/>
      <c r="K29" s="12"/>
      <c r="L29" s="11"/>
      <c r="M29" s="12"/>
      <c r="N29" s="13" t="str">
        <f t="shared" si="1"/>
        <v/>
      </c>
    </row>
    <row r="30" spans="1:15" s="1" customFormat="1" x14ac:dyDescent="0.2">
      <c r="A30" s="60">
        <v>20</v>
      </c>
      <c r="B30" s="60" t="s">
        <v>41</v>
      </c>
      <c r="C30" s="11"/>
      <c r="D30" s="12"/>
      <c r="E30" s="11"/>
      <c r="F30" s="12"/>
      <c r="G30" s="12"/>
      <c r="H30" s="11"/>
      <c r="I30" s="12"/>
      <c r="J30" s="11"/>
      <c r="K30" s="12"/>
      <c r="L30" s="11"/>
      <c r="M30" s="12"/>
      <c r="N30" s="13" t="str">
        <f t="shared" si="1"/>
        <v/>
      </c>
    </row>
    <row r="31" spans="1:15" s="1" customFormat="1" x14ac:dyDescent="0.2">
      <c r="A31" s="60">
        <v>20</v>
      </c>
      <c r="B31" s="60" t="s">
        <v>43</v>
      </c>
      <c r="C31" s="11"/>
      <c r="D31" s="12"/>
      <c r="E31" s="11"/>
      <c r="F31" s="12"/>
      <c r="G31" s="12"/>
      <c r="H31" s="11"/>
      <c r="I31" s="12"/>
      <c r="J31" s="11"/>
      <c r="K31" s="12"/>
      <c r="L31" s="11"/>
      <c r="M31" s="12"/>
      <c r="N31" s="13" t="str">
        <f t="shared" si="1"/>
        <v/>
      </c>
    </row>
    <row r="32" spans="1:15" s="1" customFormat="1" x14ac:dyDescent="0.2">
      <c r="A32" s="60">
        <v>20</v>
      </c>
      <c r="B32" s="60" t="s">
        <v>45</v>
      </c>
      <c r="C32" s="11"/>
      <c r="D32" s="12"/>
      <c r="E32" s="11"/>
      <c r="F32" s="12">
        <v>1</v>
      </c>
      <c r="G32" s="12"/>
      <c r="H32" s="11"/>
      <c r="I32" s="12"/>
      <c r="J32" s="11"/>
      <c r="K32" s="12"/>
      <c r="L32" s="11"/>
      <c r="M32" s="12"/>
      <c r="N32" s="13">
        <f t="shared" si="1"/>
        <v>1</v>
      </c>
    </row>
    <row r="33" spans="1:14" s="1" customFormat="1" x14ac:dyDescent="0.2">
      <c r="A33" s="62">
        <v>20</v>
      </c>
      <c r="B33" s="61" t="s">
        <v>186</v>
      </c>
      <c r="C33" s="11"/>
      <c r="D33" s="12"/>
      <c r="E33" s="11"/>
      <c r="F33" s="12"/>
      <c r="G33" s="12"/>
      <c r="H33" s="11"/>
      <c r="I33" s="12"/>
      <c r="J33" s="11"/>
      <c r="K33" s="12"/>
      <c r="L33" s="11"/>
      <c r="M33" s="12"/>
      <c r="N33" s="13" t="str">
        <f t="shared" si="1"/>
        <v/>
      </c>
    </row>
    <row r="34" spans="1:14" s="1" customFormat="1" x14ac:dyDescent="0.2">
      <c r="A34" s="60">
        <v>19</v>
      </c>
      <c r="B34" s="61" t="s">
        <v>48</v>
      </c>
      <c r="C34" s="11"/>
      <c r="D34" s="12">
        <v>1</v>
      </c>
      <c r="E34" s="11">
        <v>1</v>
      </c>
      <c r="F34" s="12">
        <v>1</v>
      </c>
      <c r="G34" s="12"/>
      <c r="H34" s="11"/>
      <c r="I34" s="12"/>
      <c r="J34" s="11"/>
      <c r="K34" s="12"/>
      <c r="L34" s="11"/>
      <c r="M34" s="12"/>
      <c r="N34" s="68">
        <f t="shared" si="1"/>
        <v>3</v>
      </c>
    </row>
    <row r="35" spans="1:14" s="1" customFormat="1" x14ac:dyDescent="0.2">
      <c r="A35" s="60">
        <v>20</v>
      </c>
      <c r="B35" s="60" t="s">
        <v>49</v>
      </c>
      <c r="C35" s="11"/>
      <c r="D35" s="12"/>
      <c r="E35" s="11">
        <v>1</v>
      </c>
      <c r="F35" s="12"/>
      <c r="G35" s="12"/>
      <c r="H35" s="11"/>
      <c r="I35" s="12"/>
      <c r="J35" s="11"/>
      <c r="K35" s="12"/>
      <c r="L35" s="11"/>
      <c r="M35" s="12"/>
      <c r="N35" s="13">
        <f t="shared" si="1"/>
        <v>1</v>
      </c>
    </row>
    <row r="36" spans="1:14" s="1" customFormat="1" x14ac:dyDescent="0.2">
      <c r="A36" s="60">
        <v>29</v>
      </c>
      <c r="B36" s="60" t="s">
        <v>50</v>
      </c>
      <c r="C36" s="11"/>
      <c r="D36" s="12"/>
      <c r="E36" s="11"/>
      <c r="F36" s="12"/>
      <c r="G36" s="12"/>
      <c r="H36" s="11"/>
      <c r="I36" s="12"/>
      <c r="J36" s="11"/>
      <c r="K36" s="12"/>
      <c r="L36" s="11"/>
      <c r="M36" s="12"/>
      <c r="N36" s="13" t="str">
        <f t="shared" ref="N36:N57" si="2">IF(COUNTA(C36:M36)&gt;0,COUNTA(C36:M36),"")</f>
        <v/>
      </c>
    </row>
    <row r="37" spans="1:14" s="1" customFormat="1" x14ac:dyDescent="0.2">
      <c r="A37" s="63">
        <v>20</v>
      </c>
      <c r="B37" s="63" t="s">
        <v>52</v>
      </c>
      <c r="C37" s="11"/>
      <c r="D37" s="12"/>
      <c r="E37" s="11"/>
      <c r="F37" s="12"/>
      <c r="G37" s="12"/>
      <c r="H37" s="11"/>
      <c r="I37" s="12"/>
      <c r="J37" s="11"/>
      <c r="K37" s="12"/>
      <c r="L37" s="11"/>
      <c r="M37" s="12"/>
      <c r="N37" s="13" t="str">
        <f t="shared" si="2"/>
        <v/>
      </c>
    </row>
    <row r="38" spans="1:14" s="1" customFormat="1" x14ac:dyDescent="0.2">
      <c r="A38" s="64">
        <v>20</v>
      </c>
      <c r="B38" s="65" t="s">
        <v>53</v>
      </c>
      <c r="C38" s="11">
        <v>1</v>
      </c>
      <c r="D38" s="12"/>
      <c r="E38" s="11"/>
      <c r="F38" s="12">
        <v>1</v>
      </c>
      <c r="G38" s="12"/>
      <c r="H38" s="11"/>
      <c r="I38" s="12"/>
      <c r="J38" s="11"/>
      <c r="K38" s="12"/>
      <c r="L38" s="11"/>
      <c r="M38" s="12"/>
      <c r="N38" s="13">
        <f t="shared" si="2"/>
        <v>2</v>
      </c>
    </row>
    <row r="39" spans="1:14" s="1" customFormat="1" x14ac:dyDescent="0.2">
      <c r="A39" s="66">
        <v>20</v>
      </c>
      <c r="B39" s="61" t="s">
        <v>54</v>
      </c>
      <c r="C39" s="11"/>
      <c r="D39" s="12"/>
      <c r="E39" s="11"/>
      <c r="F39" s="12"/>
      <c r="G39" s="12"/>
      <c r="H39" s="11"/>
      <c r="I39" s="12"/>
      <c r="J39" s="11"/>
      <c r="K39" s="12"/>
      <c r="L39" s="11"/>
      <c r="M39" s="12"/>
      <c r="N39" s="13" t="str">
        <f t="shared" si="2"/>
        <v/>
      </c>
    </row>
    <row r="40" spans="1:14" s="1" customFormat="1" x14ac:dyDescent="0.2">
      <c r="A40" s="66">
        <v>20</v>
      </c>
      <c r="B40" s="61" t="s">
        <v>55</v>
      </c>
      <c r="C40" s="11"/>
      <c r="D40" s="12"/>
      <c r="E40" s="11"/>
      <c r="F40" s="12"/>
      <c r="G40" s="12"/>
      <c r="H40" s="11"/>
      <c r="I40" s="12"/>
      <c r="J40" s="11"/>
      <c r="K40" s="12"/>
      <c r="L40" s="11"/>
      <c r="M40" s="12"/>
      <c r="N40" s="13" t="str">
        <f t="shared" si="2"/>
        <v/>
      </c>
    </row>
    <row r="41" spans="1:14" s="1" customFormat="1" x14ac:dyDescent="0.2">
      <c r="A41" s="66">
        <v>20</v>
      </c>
      <c r="B41" s="61" t="s">
        <v>56</v>
      </c>
      <c r="C41" s="11"/>
      <c r="D41" s="12"/>
      <c r="E41" s="11"/>
      <c r="F41" s="12"/>
      <c r="G41" s="12"/>
      <c r="H41" s="11"/>
      <c r="I41" s="12"/>
      <c r="J41" s="11"/>
      <c r="K41" s="12"/>
      <c r="L41" s="11"/>
      <c r="M41" s="12"/>
      <c r="N41" s="13" t="str">
        <f t="shared" si="2"/>
        <v/>
      </c>
    </row>
    <row r="42" spans="1:14" s="1" customFormat="1" x14ac:dyDescent="0.2">
      <c r="A42" s="66">
        <v>20</v>
      </c>
      <c r="B42" s="61" t="s">
        <v>57</v>
      </c>
      <c r="C42" s="11"/>
      <c r="D42" s="12"/>
      <c r="E42" s="11"/>
      <c r="F42" s="12"/>
      <c r="G42" s="12"/>
      <c r="H42" s="11"/>
      <c r="I42" s="12"/>
      <c r="J42" s="11"/>
      <c r="K42" s="12"/>
      <c r="L42" s="11"/>
      <c r="M42" s="12"/>
      <c r="N42" s="13" t="str">
        <f t="shared" si="2"/>
        <v/>
      </c>
    </row>
    <row r="43" spans="1:14" s="1" customFormat="1" x14ac:dyDescent="0.2">
      <c r="A43" s="66">
        <v>20</v>
      </c>
      <c r="B43" s="61" t="s">
        <v>58</v>
      </c>
      <c r="C43" s="11"/>
      <c r="D43" s="12">
        <v>1</v>
      </c>
      <c r="E43" s="11"/>
      <c r="F43" s="12"/>
      <c r="G43" s="12"/>
      <c r="H43" s="11"/>
      <c r="I43" s="12"/>
      <c r="J43" s="11"/>
      <c r="K43" s="12"/>
      <c r="L43" s="11"/>
      <c r="M43" s="12"/>
      <c r="N43" s="13">
        <f t="shared" si="2"/>
        <v>1</v>
      </c>
    </row>
    <row r="44" spans="1:14" s="1" customFormat="1" x14ac:dyDescent="0.2">
      <c r="A44" s="66">
        <v>20</v>
      </c>
      <c r="B44" s="61" t="s">
        <v>59</v>
      </c>
      <c r="C44" s="11"/>
      <c r="D44" s="12"/>
      <c r="E44" s="11"/>
      <c r="F44" s="12"/>
      <c r="G44" s="12"/>
      <c r="H44" s="11"/>
      <c r="I44" s="12"/>
      <c r="J44" s="11"/>
      <c r="K44" s="12"/>
      <c r="L44" s="11"/>
      <c r="M44" s="12"/>
      <c r="N44" s="13" t="str">
        <f t="shared" si="2"/>
        <v/>
      </c>
    </row>
    <row r="45" spans="1:14" s="1" customFormat="1" x14ac:dyDescent="0.2">
      <c r="A45" s="66">
        <v>20</v>
      </c>
      <c r="B45" s="61" t="s">
        <v>60</v>
      </c>
      <c r="C45" s="11"/>
      <c r="D45" s="12"/>
      <c r="E45" s="11"/>
      <c r="F45" s="12"/>
      <c r="G45" s="12"/>
      <c r="H45" s="11"/>
      <c r="I45" s="12"/>
      <c r="J45" s="11"/>
      <c r="K45" s="12"/>
      <c r="L45" s="11"/>
      <c r="M45" s="12"/>
      <c r="N45" s="13" t="str">
        <f t="shared" si="2"/>
        <v/>
      </c>
    </row>
    <row r="46" spans="1:14" s="1" customFormat="1" x14ac:dyDescent="0.2">
      <c r="A46" s="66">
        <v>20</v>
      </c>
      <c r="B46" s="61" t="s">
        <v>61</v>
      </c>
      <c r="C46" s="11"/>
      <c r="D46" s="12"/>
      <c r="E46" s="11"/>
      <c r="F46" s="12"/>
      <c r="G46" s="12"/>
      <c r="H46" s="11"/>
      <c r="I46" s="12"/>
      <c r="J46" s="11"/>
      <c r="K46" s="12"/>
      <c r="L46" s="11"/>
      <c r="M46" s="12"/>
      <c r="N46" s="13" t="str">
        <f t="shared" si="2"/>
        <v/>
      </c>
    </row>
    <row r="47" spans="1:14" s="1" customFormat="1" x14ac:dyDescent="0.2">
      <c r="A47" s="66">
        <v>20</v>
      </c>
      <c r="B47" s="61" t="s">
        <v>62</v>
      </c>
      <c r="C47" s="11"/>
      <c r="D47" s="12"/>
      <c r="E47" s="11"/>
      <c r="F47" s="12"/>
      <c r="G47" s="12"/>
      <c r="H47" s="11"/>
      <c r="I47" s="12"/>
      <c r="J47" s="11"/>
      <c r="K47" s="12"/>
      <c r="L47" s="11"/>
      <c r="M47" s="12"/>
      <c r="N47" s="13" t="str">
        <f t="shared" si="2"/>
        <v/>
      </c>
    </row>
    <row r="48" spans="1:14" s="1" customFormat="1" x14ac:dyDescent="0.2">
      <c r="A48" s="66">
        <v>12</v>
      </c>
      <c r="B48" s="61" t="s">
        <v>214</v>
      </c>
      <c r="C48" s="11"/>
      <c r="D48" s="12"/>
      <c r="E48" s="11"/>
      <c r="F48" s="12"/>
      <c r="G48" s="12"/>
      <c r="H48" s="11"/>
      <c r="I48" s="12"/>
      <c r="J48" s="11"/>
      <c r="K48" s="12"/>
      <c r="L48" s="11"/>
      <c r="M48" s="12"/>
      <c r="N48" s="13" t="str">
        <f t="shared" si="2"/>
        <v/>
      </c>
    </row>
    <row r="49" spans="1:16" s="1" customFormat="1" x14ac:dyDescent="0.2">
      <c r="A49" s="66">
        <v>16</v>
      </c>
      <c r="B49" s="61" t="s">
        <v>64</v>
      </c>
      <c r="C49" s="11"/>
      <c r="D49" s="12"/>
      <c r="E49" s="11"/>
      <c r="F49" s="12"/>
      <c r="G49" s="12"/>
      <c r="H49" s="11"/>
      <c r="I49" s="12"/>
      <c r="J49" s="11"/>
      <c r="K49" s="12"/>
      <c r="L49" s="11"/>
      <c r="M49" s="12"/>
      <c r="N49" s="13" t="str">
        <f t="shared" si="2"/>
        <v/>
      </c>
    </row>
    <row r="50" spans="1:16" s="1" customFormat="1" x14ac:dyDescent="0.2">
      <c r="A50" s="66">
        <v>20</v>
      </c>
      <c r="B50" s="61" t="s">
        <v>65</v>
      </c>
      <c r="C50" s="11">
        <v>1</v>
      </c>
      <c r="D50" s="12">
        <v>1</v>
      </c>
      <c r="E50" s="11"/>
      <c r="F50" s="12"/>
      <c r="G50" s="12"/>
      <c r="H50" s="11"/>
      <c r="I50" s="12"/>
      <c r="J50" s="11"/>
      <c r="K50" s="12"/>
      <c r="L50" s="11"/>
      <c r="M50" s="12"/>
      <c r="N50" s="13">
        <f t="shared" si="2"/>
        <v>2</v>
      </c>
    </row>
    <row r="51" spans="1:16" s="1" customFormat="1" x14ac:dyDescent="0.2">
      <c r="A51" s="66">
        <v>20</v>
      </c>
      <c r="B51" s="61" t="s">
        <v>66</v>
      </c>
      <c r="C51" s="11"/>
      <c r="D51" s="12"/>
      <c r="E51" s="11"/>
      <c r="F51" s="12"/>
      <c r="G51" s="12"/>
      <c r="H51" s="11"/>
      <c r="I51" s="12"/>
      <c r="J51" s="11"/>
      <c r="K51" s="12"/>
      <c r="L51" s="11"/>
      <c r="M51" s="12"/>
      <c r="N51" s="13" t="str">
        <f t="shared" si="2"/>
        <v/>
      </c>
    </row>
    <row r="52" spans="1:16" s="1" customFormat="1" x14ac:dyDescent="0.2">
      <c r="A52" s="66">
        <v>20</v>
      </c>
      <c r="B52" s="61" t="s">
        <v>67</v>
      </c>
      <c r="C52" s="11"/>
      <c r="D52" s="12"/>
      <c r="E52" s="11"/>
      <c r="F52" s="12"/>
      <c r="G52" s="12"/>
      <c r="H52" s="11"/>
      <c r="I52" s="12"/>
      <c r="J52" s="11"/>
      <c r="K52" s="12"/>
      <c r="L52" s="11"/>
      <c r="M52" s="12"/>
      <c r="N52" s="13" t="str">
        <f t="shared" si="2"/>
        <v/>
      </c>
    </row>
    <row r="53" spans="1:16" s="1" customFormat="1" x14ac:dyDescent="0.2">
      <c r="A53" s="66">
        <v>20</v>
      </c>
      <c r="B53" s="61" t="s">
        <v>68</v>
      </c>
      <c r="C53" s="11">
        <v>1</v>
      </c>
      <c r="D53" s="12"/>
      <c r="E53" s="11">
        <v>1</v>
      </c>
      <c r="F53" s="12">
        <v>1</v>
      </c>
      <c r="G53" s="12"/>
      <c r="H53" s="11"/>
      <c r="I53" s="12"/>
      <c r="J53" s="11"/>
      <c r="K53" s="12"/>
      <c r="L53" s="11"/>
      <c r="M53" s="12"/>
      <c r="N53" s="68">
        <f t="shared" si="2"/>
        <v>3</v>
      </c>
    </row>
    <row r="54" spans="1:16" s="1" customFormat="1" x14ac:dyDescent="0.2">
      <c r="A54" s="66">
        <v>19</v>
      </c>
      <c r="B54" s="61" t="s">
        <v>222</v>
      </c>
      <c r="C54" s="11"/>
      <c r="D54" s="12">
        <v>1</v>
      </c>
      <c r="E54" s="11">
        <v>1</v>
      </c>
      <c r="F54" s="12"/>
      <c r="G54" s="12"/>
      <c r="H54" s="11"/>
      <c r="I54" s="12"/>
      <c r="J54" s="11"/>
      <c r="K54" s="12"/>
      <c r="L54" s="11"/>
      <c r="M54" s="12"/>
      <c r="N54" s="13">
        <f t="shared" si="2"/>
        <v>2</v>
      </c>
    </row>
    <row r="55" spans="1:16" s="1" customFormat="1" x14ac:dyDescent="0.2">
      <c r="A55" s="66">
        <v>20</v>
      </c>
      <c r="B55" s="61" t="s">
        <v>69</v>
      </c>
      <c r="C55" s="11"/>
      <c r="D55" s="12"/>
      <c r="E55" s="11"/>
      <c r="F55" s="12"/>
      <c r="G55" s="12"/>
      <c r="H55" s="11"/>
      <c r="I55" s="12"/>
      <c r="J55" s="11"/>
      <c r="K55" s="12"/>
      <c r="L55" s="11"/>
      <c r="M55" s="12"/>
      <c r="N55" s="13" t="str">
        <f t="shared" si="2"/>
        <v/>
      </c>
    </row>
    <row r="56" spans="1:16" s="1" customFormat="1" x14ac:dyDescent="0.2">
      <c r="A56" s="66">
        <v>18</v>
      </c>
      <c r="B56" s="61" t="s">
        <v>70</v>
      </c>
      <c r="C56" s="11"/>
      <c r="D56" s="12"/>
      <c r="E56" s="11"/>
      <c r="F56" s="12"/>
      <c r="G56" s="12"/>
      <c r="H56" s="11"/>
      <c r="I56" s="12"/>
      <c r="J56" s="11"/>
      <c r="K56" s="12"/>
      <c r="L56" s="11"/>
      <c r="M56" s="12"/>
      <c r="N56" s="13" t="str">
        <f t="shared" si="2"/>
        <v/>
      </c>
    </row>
    <row r="57" spans="1:16" s="1" customFormat="1" ht="13.5" thickBot="1" x14ac:dyDescent="0.25">
      <c r="A57" s="66">
        <v>20</v>
      </c>
      <c r="B57" s="61" t="s">
        <v>71</v>
      </c>
      <c r="C57" s="11"/>
      <c r="D57" s="12"/>
      <c r="E57" s="11"/>
      <c r="F57" s="12"/>
      <c r="G57" s="12"/>
      <c r="H57" s="11"/>
      <c r="I57" s="12"/>
      <c r="J57" s="11"/>
      <c r="K57" s="12"/>
      <c r="L57" s="11"/>
      <c r="M57" s="12"/>
      <c r="N57" s="13" t="str">
        <f t="shared" si="2"/>
        <v/>
      </c>
    </row>
    <row r="58" spans="1:16" s="1" customFormat="1" ht="16.5" thickBot="1" x14ac:dyDescent="0.3">
      <c r="B58" s="14" t="s">
        <v>73</v>
      </c>
      <c r="C58" s="15">
        <f>54-COUNTA(C4:C57)</f>
        <v>45</v>
      </c>
      <c r="D58" s="15">
        <f t="shared" ref="D58:F58" si="3">54-COUNTA(D4:D57)</f>
        <v>47</v>
      </c>
      <c r="E58" s="15">
        <f t="shared" si="3"/>
        <v>46</v>
      </c>
      <c r="F58" s="15">
        <f t="shared" si="3"/>
        <v>46</v>
      </c>
      <c r="G58" s="16">
        <f t="shared" ref="G58:M58" si="4">60-COUNTA(G4:G57)</f>
        <v>60</v>
      </c>
      <c r="H58" s="15">
        <f t="shared" si="4"/>
        <v>60</v>
      </c>
      <c r="I58" s="16">
        <f t="shared" si="4"/>
        <v>60</v>
      </c>
      <c r="J58" s="15">
        <f t="shared" si="4"/>
        <v>60</v>
      </c>
      <c r="K58" s="16">
        <f t="shared" si="4"/>
        <v>60</v>
      </c>
      <c r="L58" s="15">
        <f t="shared" si="4"/>
        <v>60</v>
      </c>
      <c r="M58" s="16">
        <f t="shared" si="4"/>
        <v>60</v>
      </c>
      <c r="N58" s="17"/>
      <c r="P58" s="1">
        <f>53+33</f>
        <v>86</v>
      </c>
    </row>
    <row r="59" spans="1:16" s="1" customFormat="1" x14ac:dyDescent="0.2">
      <c r="B59" s="18" t="s">
        <v>233</v>
      </c>
      <c r="C59" s="19"/>
      <c r="D59" s="20"/>
      <c r="E59" s="19"/>
      <c r="F59" s="20"/>
      <c r="G59" s="20"/>
      <c r="H59" s="19"/>
      <c r="I59" s="20"/>
      <c r="J59" s="19"/>
      <c r="K59" s="20"/>
      <c r="L59" s="19"/>
      <c r="M59" s="20"/>
      <c r="N59" s="21"/>
    </row>
    <row r="60" spans="1:16" s="1" customFormat="1" x14ac:dyDescent="0.2">
      <c r="B60" s="22" t="s">
        <v>234</v>
      </c>
      <c r="C60" s="23"/>
      <c r="D60" s="24">
        <v>1</v>
      </c>
      <c r="E60" s="23"/>
      <c r="F60" s="24"/>
      <c r="G60" s="24"/>
      <c r="H60" s="23"/>
      <c r="I60" s="24"/>
      <c r="J60" s="23"/>
      <c r="K60" s="24"/>
      <c r="L60" s="23"/>
      <c r="M60" s="24"/>
      <c r="N60" s="25"/>
    </row>
    <row r="61" spans="1:16" s="1" customFormat="1" x14ac:dyDescent="0.2">
      <c r="B61" s="26" t="s">
        <v>235</v>
      </c>
      <c r="C61" s="27"/>
      <c r="D61" s="28"/>
      <c r="E61" s="27">
        <v>1</v>
      </c>
      <c r="F61" s="28"/>
      <c r="G61" s="28"/>
      <c r="H61" s="27"/>
      <c r="I61" s="28"/>
      <c r="J61" s="27"/>
      <c r="K61" s="28"/>
      <c r="L61" s="27"/>
      <c r="M61" s="28"/>
      <c r="N61" s="29"/>
    </row>
    <row r="62" spans="1:16" s="1" customFormat="1" x14ac:dyDescent="0.2">
      <c r="B62" s="30"/>
      <c r="C62" s="27"/>
      <c r="D62" s="28"/>
      <c r="E62" s="27"/>
      <c r="F62" s="28"/>
      <c r="G62" s="28"/>
      <c r="H62" s="27"/>
      <c r="I62" s="28"/>
      <c r="J62" s="27"/>
      <c r="K62" s="28"/>
      <c r="L62" s="27"/>
      <c r="M62" s="28"/>
      <c r="N62" s="29"/>
    </row>
    <row r="63" spans="1:16" s="1" customFormat="1" x14ac:dyDescent="0.2">
      <c r="B63" s="18"/>
      <c r="C63" s="2"/>
      <c r="D63" s="31"/>
      <c r="E63" s="2"/>
      <c r="F63" s="31"/>
      <c r="G63" s="31"/>
      <c r="H63" s="2"/>
      <c r="I63" s="31"/>
      <c r="J63" s="2"/>
      <c r="K63" s="31"/>
      <c r="L63" s="2"/>
      <c r="M63" s="31"/>
      <c r="N63" s="32"/>
    </row>
    <row r="64" spans="1:16" s="1" customFormat="1" ht="16.5" thickBot="1" x14ac:dyDescent="0.3">
      <c r="B64" s="33" t="s">
        <v>74</v>
      </c>
      <c r="C64" s="34">
        <f t="shared" ref="C64:M64" si="5">SUM(C58:C63)</f>
        <v>45</v>
      </c>
      <c r="D64" s="35">
        <f t="shared" si="5"/>
        <v>48</v>
      </c>
      <c r="E64" s="34">
        <f t="shared" si="5"/>
        <v>47</v>
      </c>
      <c r="F64" s="35">
        <f t="shared" si="5"/>
        <v>46</v>
      </c>
      <c r="G64" s="35">
        <f t="shared" si="5"/>
        <v>60</v>
      </c>
      <c r="H64" s="34">
        <f t="shared" si="5"/>
        <v>60</v>
      </c>
      <c r="I64" s="35">
        <f t="shared" si="5"/>
        <v>60</v>
      </c>
      <c r="J64" s="34">
        <f t="shared" si="5"/>
        <v>60</v>
      </c>
      <c r="K64" s="35">
        <f t="shared" si="5"/>
        <v>60</v>
      </c>
      <c r="L64" s="34">
        <f t="shared" si="5"/>
        <v>60</v>
      </c>
      <c r="M64" s="35">
        <f t="shared" si="5"/>
        <v>60</v>
      </c>
      <c r="N64" s="36" t="s">
        <v>75</v>
      </c>
    </row>
    <row r="65" spans="1:16" s="1" customFormat="1" x14ac:dyDescent="0.2">
      <c r="A65" s="1">
        <f>VLOOKUP(B65,historia!A:B,2,0)</f>
        <v>13</v>
      </c>
      <c r="B65" s="37" t="s">
        <v>82</v>
      </c>
      <c r="C65" s="38">
        <v>1</v>
      </c>
      <c r="D65" s="39">
        <v>1</v>
      </c>
      <c r="E65" s="40"/>
      <c r="F65" s="39"/>
      <c r="G65" s="39"/>
      <c r="H65" s="40"/>
      <c r="I65" s="39"/>
      <c r="J65" s="40"/>
      <c r="K65" s="39"/>
      <c r="L65" s="40"/>
      <c r="M65" s="39"/>
      <c r="N65" s="41">
        <f t="shared" ref="N65:N97" si="6">COUNTA(C65:M65)</f>
        <v>2</v>
      </c>
    </row>
    <row r="66" spans="1:16" s="1" customFormat="1" x14ac:dyDescent="0.2">
      <c r="A66" s="1">
        <f>VLOOKUP(B66,historia!A:B,2,0)</f>
        <v>4</v>
      </c>
      <c r="B66" s="26" t="s">
        <v>98</v>
      </c>
      <c r="C66" s="38"/>
      <c r="D66" s="28">
        <v>1</v>
      </c>
      <c r="E66" s="38">
        <v>1</v>
      </c>
      <c r="F66" s="28"/>
      <c r="G66" s="28"/>
      <c r="H66" s="38"/>
      <c r="I66" s="28"/>
      <c r="J66" s="38"/>
      <c r="K66" s="28"/>
      <c r="L66" s="38"/>
      <c r="M66" s="28"/>
      <c r="N66" s="29">
        <f t="shared" si="6"/>
        <v>2</v>
      </c>
    </row>
    <row r="67" spans="1:16" s="1" customFormat="1" x14ac:dyDescent="0.2">
      <c r="A67" s="1">
        <f>VLOOKUP(B67,historia!A:B,2,0)</f>
        <v>16</v>
      </c>
      <c r="B67" s="22" t="s">
        <v>16</v>
      </c>
      <c r="C67" s="38">
        <v>1</v>
      </c>
      <c r="D67" s="28">
        <v>1</v>
      </c>
      <c r="E67" s="42">
        <v>1</v>
      </c>
      <c r="F67" s="28">
        <v>1</v>
      </c>
      <c r="G67" s="28"/>
      <c r="H67" s="42"/>
      <c r="I67" s="28"/>
      <c r="J67" s="38"/>
      <c r="K67" s="28"/>
      <c r="L67" s="38"/>
      <c r="M67" s="28"/>
      <c r="N67" s="29">
        <f t="shared" si="6"/>
        <v>4</v>
      </c>
    </row>
    <row r="68" spans="1:16" s="1" customFormat="1" x14ac:dyDescent="0.2">
      <c r="A68" s="1">
        <f>VLOOKUP(B68,historia!A:B,2,0)</f>
        <v>18</v>
      </c>
      <c r="B68" s="26" t="s">
        <v>63</v>
      </c>
      <c r="C68" s="38">
        <v>1</v>
      </c>
      <c r="D68" s="28">
        <v>1</v>
      </c>
      <c r="E68" s="38">
        <v>1</v>
      </c>
      <c r="F68" s="28">
        <v>1</v>
      </c>
      <c r="G68" s="28"/>
      <c r="H68" s="38"/>
      <c r="I68" s="28"/>
      <c r="J68" s="38"/>
      <c r="K68" s="28"/>
      <c r="L68" s="38"/>
      <c r="M68" s="28"/>
      <c r="N68" s="29">
        <f t="shared" si="6"/>
        <v>4</v>
      </c>
      <c r="O68" s="43"/>
    </row>
    <row r="69" spans="1:16" s="1" customFormat="1" x14ac:dyDescent="0.2">
      <c r="A69" s="1">
        <f>VLOOKUP(B69,historia!A:B,2,0)</f>
        <v>18</v>
      </c>
      <c r="B69" s="26" t="s">
        <v>100</v>
      </c>
      <c r="C69" s="38">
        <v>1</v>
      </c>
      <c r="D69" s="28"/>
      <c r="E69" s="38"/>
      <c r="F69" s="28"/>
      <c r="G69" s="28"/>
      <c r="H69" s="38"/>
      <c r="I69" s="28"/>
      <c r="J69" s="38"/>
      <c r="K69" s="28"/>
      <c r="L69" s="38"/>
      <c r="M69" s="28"/>
      <c r="N69" s="29">
        <f t="shared" si="6"/>
        <v>1</v>
      </c>
    </row>
    <row r="70" spans="1:16" s="1" customFormat="1" x14ac:dyDescent="0.2">
      <c r="A70" s="1">
        <f>VLOOKUP(B70,historia!A:B,2,0)</f>
        <v>18</v>
      </c>
      <c r="B70" s="22" t="s">
        <v>90</v>
      </c>
      <c r="C70" s="38"/>
      <c r="D70" s="28">
        <v>1</v>
      </c>
      <c r="E70" s="38">
        <v>1</v>
      </c>
      <c r="F70" s="28"/>
      <c r="G70" s="28"/>
      <c r="H70" s="38"/>
      <c r="I70" s="28"/>
      <c r="J70" s="38"/>
      <c r="K70" s="28"/>
      <c r="L70" s="38"/>
      <c r="M70" s="28"/>
      <c r="N70" s="29">
        <f t="shared" si="6"/>
        <v>2</v>
      </c>
    </row>
    <row r="71" spans="1:16" s="1" customFormat="1" x14ac:dyDescent="0.2">
      <c r="A71" s="1">
        <f>VLOOKUP(B71,historia!A:B,2,0)</f>
        <v>6</v>
      </c>
      <c r="B71" s="26" t="s">
        <v>116</v>
      </c>
      <c r="C71" s="38"/>
      <c r="D71" s="28"/>
      <c r="E71" s="38">
        <v>1</v>
      </c>
      <c r="F71" s="28"/>
      <c r="G71" s="28"/>
      <c r="H71" s="38"/>
      <c r="I71" s="28"/>
      <c r="J71" s="38"/>
      <c r="K71" s="28"/>
      <c r="L71" s="38"/>
      <c r="M71" s="28"/>
      <c r="N71" s="29">
        <f t="shared" si="6"/>
        <v>1</v>
      </c>
      <c r="O71" s="43"/>
      <c r="P71" s="1" t="s">
        <v>236</v>
      </c>
    </row>
    <row r="72" spans="1:16" s="1" customFormat="1" x14ac:dyDescent="0.2">
      <c r="A72" s="1">
        <f>VLOOKUP(B72,historia!A:B,2,0)</f>
        <v>17</v>
      </c>
      <c r="B72" s="44" t="s">
        <v>32</v>
      </c>
      <c r="C72" s="38">
        <v>1</v>
      </c>
      <c r="D72" s="28">
        <v>1</v>
      </c>
      <c r="E72" s="38">
        <v>1</v>
      </c>
      <c r="F72" s="28">
        <v>1</v>
      </c>
      <c r="G72" s="28"/>
      <c r="H72" s="38"/>
      <c r="I72" s="28"/>
      <c r="J72" s="38"/>
      <c r="K72" s="28"/>
      <c r="L72" s="38"/>
      <c r="M72" s="28"/>
      <c r="N72" s="29">
        <f t="shared" si="6"/>
        <v>4</v>
      </c>
    </row>
    <row r="73" spans="1:16" s="1" customFormat="1" x14ac:dyDescent="0.2">
      <c r="A73" s="1">
        <f>VLOOKUP(B73,historia!A:B,2,0)</f>
        <v>11</v>
      </c>
      <c r="B73" s="26" t="s">
        <v>132</v>
      </c>
      <c r="C73" s="38">
        <v>1</v>
      </c>
      <c r="D73" s="28"/>
      <c r="E73" s="42">
        <v>1</v>
      </c>
      <c r="F73" s="28"/>
      <c r="G73" s="28"/>
      <c r="H73" s="38"/>
      <c r="I73" s="28"/>
      <c r="J73" s="38"/>
      <c r="K73" s="28"/>
      <c r="L73" s="38"/>
      <c r="M73" s="28"/>
      <c r="N73" s="29">
        <f t="shared" si="6"/>
        <v>2</v>
      </c>
      <c r="P73" s="1" t="s">
        <v>237</v>
      </c>
    </row>
    <row r="74" spans="1:16" s="1" customFormat="1" x14ac:dyDescent="0.2">
      <c r="A74" s="1">
        <f>VLOOKUP(B74,historia!A:B,2,0)</f>
        <v>13</v>
      </c>
      <c r="B74" s="22" t="s">
        <v>92</v>
      </c>
      <c r="C74" s="38"/>
      <c r="D74" s="28">
        <v>1</v>
      </c>
      <c r="E74" s="38">
        <v>1</v>
      </c>
      <c r="F74" s="28"/>
      <c r="G74" s="28"/>
      <c r="H74" s="38"/>
      <c r="I74" s="28"/>
      <c r="J74" s="38"/>
      <c r="K74" s="28"/>
      <c r="L74" s="38"/>
      <c r="M74" s="28"/>
      <c r="N74" s="29">
        <f t="shared" si="6"/>
        <v>2</v>
      </c>
      <c r="P74" s="1" t="s">
        <v>238</v>
      </c>
    </row>
    <row r="75" spans="1:16" s="1" customFormat="1" x14ac:dyDescent="0.2">
      <c r="A75" s="1">
        <f>VLOOKUP(B75,historia!A:B,2,0)</f>
        <v>12</v>
      </c>
      <c r="B75" s="26" t="s">
        <v>137</v>
      </c>
      <c r="C75" s="38">
        <v>1</v>
      </c>
      <c r="D75" s="28"/>
      <c r="E75" s="38">
        <v>1</v>
      </c>
      <c r="F75" s="28">
        <v>1</v>
      </c>
      <c r="G75" s="28"/>
      <c r="H75" s="38"/>
      <c r="I75" s="28"/>
      <c r="J75" s="38"/>
      <c r="K75" s="28"/>
      <c r="L75" s="38"/>
      <c r="M75" s="28"/>
      <c r="N75" s="29">
        <f t="shared" si="6"/>
        <v>3</v>
      </c>
      <c r="O75" s="43"/>
    </row>
    <row r="76" spans="1:16" s="1" customFormat="1" x14ac:dyDescent="0.2">
      <c r="A76" s="1">
        <f>VLOOKUP(B76,historia!A:B,2,0)</f>
        <v>16</v>
      </c>
      <c r="B76" s="44" t="s">
        <v>202</v>
      </c>
      <c r="C76" s="38">
        <v>1</v>
      </c>
      <c r="D76" s="28"/>
      <c r="E76" s="38"/>
      <c r="F76" s="28">
        <v>1</v>
      </c>
      <c r="G76" s="28"/>
      <c r="H76" s="38"/>
      <c r="I76" s="28"/>
      <c r="J76" s="38"/>
      <c r="K76" s="28"/>
      <c r="L76" s="38"/>
      <c r="M76" s="28"/>
      <c r="N76" s="29">
        <f t="shared" si="6"/>
        <v>2</v>
      </c>
      <c r="P76" s="1" t="s">
        <v>239</v>
      </c>
    </row>
    <row r="77" spans="1:16" s="1" customFormat="1" x14ac:dyDescent="0.2">
      <c r="A77" s="1">
        <f>VLOOKUP(B77,historia!A:B,2,0)</f>
        <v>5</v>
      </c>
      <c r="B77" s="26" t="s">
        <v>138</v>
      </c>
      <c r="C77" s="38">
        <v>1</v>
      </c>
      <c r="D77" s="28"/>
      <c r="E77" s="38"/>
      <c r="F77" s="28"/>
      <c r="G77" s="28"/>
      <c r="H77" s="38"/>
      <c r="I77" s="28"/>
      <c r="J77" s="38"/>
      <c r="K77" s="28"/>
      <c r="L77" s="38"/>
      <c r="M77" s="28"/>
      <c r="N77" s="29">
        <f t="shared" si="6"/>
        <v>1</v>
      </c>
      <c r="P77" s="1" t="s">
        <v>240</v>
      </c>
    </row>
    <row r="78" spans="1:16" s="1" customFormat="1" x14ac:dyDescent="0.2">
      <c r="A78" s="1">
        <f>VLOOKUP(B78,historia!A:B,2,0)</f>
        <v>17</v>
      </c>
      <c r="B78" s="22" t="s">
        <v>118</v>
      </c>
      <c r="C78" s="38"/>
      <c r="D78" s="28">
        <v>1</v>
      </c>
      <c r="E78" s="38"/>
      <c r="F78" s="28"/>
      <c r="G78" s="28"/>
      <c r="H78" s="38"/>
      <c r="I78" s="28"/>
      <c r="J78" s="38"/>
      <c r="K78" s="28"/>
      <c r="L78" s="38"/>
      <c r="M78" s="28"/>
      <c r="N78" s="29">
        <f t="shared" si="6"/>
        <v>1</v>
      </c>
      <c r="P78" s="1" t="s">
        <v>241</v>
      </c>
    </row>
    <row r="79" spans="1:16" s="1" customFormat="1" x14ac:dyDescent="0.2">
      <c r="A79" s="1">
        <f>VLOOKUP(B79,historia!A:B,2,0)</f>
        <v>12</v>
      </c>
      <c r="B79" s="26" t="s">
        <v>147</v>
      </c>
      <c r="C79" s="38">
        <v>1</v>
      </c>
      <c r="D79" s="28">
        <v>1</v>
      </c>
      <c r="E79" s="38">
        <v>1</v>
      </c>
      <c r="F79" s="28"/>
      <c r="G79" s="28"/>
      <c r="H79" s="38"/>
      <c r="I79" s="28"/>
      <c r="J79" s="38"/>
      <c r="K79" s="28"/>
      <c r="L79" s="38"/>
      <c r="M79" s="28"/>
      <c r="N79" s="29">
        <f t="shared" si="6"/>
        <v>3</v>
      </c>
      <c r="O79" s="43"/>
      <c r="P79" s="1" t="s">
        <v>242</v>
      </c>
    </row>
    <row r="80" spans="1:16" s="1" customFormat="1" x14ac:dyDescent="0.2">
      <c r="A80" s="1">
        <f>VLOOKUP(B80,historia!A:B,2,0)</f>
        <v>17</v>
      </c>
      <c r="B80" s="44" t="s">
        <v>34</v>
      </c>
      <c r="C80" s="38"/>
      <c r="D80" s="28"/>
      <c r="E80" s="38"/>
      <c r="F80" s="28">
        <v>1</v>
      </c>
      <c r="G80" s="28"/>
      <c r="H80" s="38"/>
      <c r="I80" s="28"/>
      <c r="J80" s="38"/>
      <c r="K80" s="28"/>
      <c r="L80" s="38"/>
      <c r="M80" s="28"/>
      <c r="N80" s="29">
        <f t="shared" si="6"/>
        <v>1</v>
      </c>
      <c r="P80" s="1" t="s">
        <v>243</v>
      </c>
    </row>
    <row r="81" spans="1:22" s="1" customFormat="1" x14ac:dyDescent="0.2">
      <c r="A81" s="1">
        <f>VLOOKUP(B81,historia!A:B,2,0)</f>
        <v>15</v>
      </c>
      <c r="B81" s="26" t="s">
        <v>108</v>
      </c>
      <c r="C81" s="38">
        <v>1</v>
      </c>
      <c r="D81" s="28">
        <v>1</v>
      </c>
      <c r="E81" s="38"/>
      <c r="F81" s="28"/>
      <c r="G81" s="28"/>
      <c r="H81" s="38"/>
      <c r="I81" s="28"/>
      <c r="J81" s="38"/>
      <c r="K81" s="28"/>
      <c r="L81" s="38"/>
      <c r="M81" s="28"/>
      <c r="N81" s="29">
        <f t="shared" si="6"/>
        <v>2</v>
      </c>
      <c r="P81" s="74" t="s">
        <v>259</v>
      </c>
    </row>
    <row r="82" spans="1:22" s="1" customFormat="1" x14ac:dyDescent="0.2">
      <c r="A82" s="1">
        <f>VLOOKUP(B82,historia!A:B,2,0)</f>
        <v>16</v>
      </c>
      <c r="B82" s="26" t="s">
        <v>133</v>
      </c>
      <c r="C82" s="38"/>
      <c r="D82" s="28">
        <v>1</v>
      </c>
      <c r="E82" s="38"/>
      <c r="F82" s="28">
        <v>1</v>
      </c>
      <c r="G82" s="28"/>
      <c r="H82" s="38"/>
      <c r="I82" s="28"/>
      <c r="J82" s="38"/>
      <c r="K82" s="28"/>
      <c r="L82" s="38"/>
      <c r="M82" s="28"/>
      <c r="N82" s="29">
        <f t="shared" si="6"/>
        <v>2</v>
      </c>
      <c r="P82" s="43" t="s">
        <v>260</v>
      </c>
    </row>
    <row r="83" spans="1:22" s="1" customFormat="1" x14ac:dyDescent="0.2">
      <c r="A83" s="1">
        <f>VLOOKUP(B83,historia!A:B,2,0)</f>
        <v>3</v>
      </c>
      <c r="B83" s="22" t="s">
        <v>165</v>
      </c>
      <c r="C83" s="38">
        <v>1</v>
      </c>
      <c r="D83" s="28"/>
      <c r="E83" s="42">
        <v>1</v>
      </c>
      <c r="F83" s="28"/>
      <c r="G83" s="28"/>
      <c r="H83" s="42"/>
      <c r="I83" s="28"/>
      <c r="J83" s="38"/>
      <c r="K83" s="28"/>
      <c r="L83" s="38"/>
      <c r="M83" s="28"/>
      <c r="N83" s="29">
        <f t="shared" si="6"/>
        <v>2</v>
      </c>
      <c r="P83" s="1" t="s">
        <v>244</v>
      </c>
    </row>
    <row r="84" spans="1:22" s="1" customFormat="1" x14ac:dyDescent="0.2">
      <c r="A84" s="1">
        <f>VLOOKUP(B84,historia!A:B,2,0)</f>
        <v>16</v>
      </c>
      <c r="B84" s="26" t="s">
        <v>212</v>
      </c>
      <c r="C84" s="38"/>
      <c r="D84" s="28"/>
      <c r="E84" s="38"/>
      <c r="F84" s="28">
        <v>1</v>
      </c>
      <c r="G84" s="28"/>
      <c r="H84" s="38"/>
      <c r="I84" s="28"/>
      <c r="J84" s="38"/>
      <c r="K84" s="28"/>
      <c r="L84" s="38"/>
      <c r="M84" s="28"/>
      <c r="N84" s="29">
        <f t="shared" si="6"/>
        <v>1</v>
      </c>
      <c r="O84" s="43"/>
      <c r="P84" s="1" t="s">
        <v>245</v>
      </c>
    </row>
    <row r="85" spans="1:22" s="1" customFormat="1" x14ac:dyDescent="0.2">
      <c r="A85" s="1">
        <f>VLOOKUP(B85,historia!A:B,2,0)</f>
        <v>14</v>
      </c>
      <c r="B85" s="26" t="s">
        <v>173</v>
      </c>
      <c r="C85" s="38">
        <v>1</v>
      </c>
      <c r="D85" s="28"/>
      <c r="E85" s="38"/>
      <c r="F85" s="28"/>
      <c r="G85" s="28"/>
      <c r="H85" s="38"/>
      <c r="I85" s="28"/>
      <c r="J85" s="38"/>
      <c r="K85" s="28"/>
      <c r="L85" s="38"/>
      <c r="M85" s="28"/>
      <c r="N85" s="29">
        <f t="shared" si="6"/>
        <v>1</v>
      </c>
      <c r="P85" s="1" t="s">
        <v>246</v>
      </c>
    </row>
    <row r="86" spans="1:22" s="1" customFormat="1" x14ac:dyDescent="0.2">
      <c r="A86" s="1">
        <f>VLOOKUP(B86,historia!A:B,2,0)</f>
        <v>12</v>
      </c>
      <c r="B86" s="22" t="s">
        <v>227</v>
      </c>
      <c r="C86" s="38"/>
      <c r="D86" s="28">
        <v>1</v>
      </c>
      <c r="E86" s="38">
        <v>1</v>
      </c>
      <c r="F86" s="28"/>
      <c r="G86" s="28"/>
      <c r="H86" s="38"/>
      <c r="I86" s="28"/>
      <c r="J86" s="38"/>
      <c r="K86" s="28"/>
      <c r="L86" s="38"/>
      <c r="M86" s="28"/>
      <c r="N86" s="29">
        <f t="shared" si="6"/>
        <v>2</v>
      </c>
    </row>
    <row r="87" spans="1:22" s="1" customFormat="1" x14ac:dyDescent="0.2">
      <c r="A87" s="1">
        <f>VLOOKUP(B87,historia!A:B,2,0)</f>
        <v>13</v>
      </c>
      <c r="B87" s="22" t="s">
        <v>174</v>
      </c>
      <c r="C87" s="38"/>
      <c r="D87" s="28"/>
      <c r="E87" s="38">
        <v>1</v>
      </c>
      <c r="F87" s="28"/>
      <c r="G87" s="28"/>
      <c r="H87" s="38"/>
      <c r="I87" s="28"/>
      <c r="J87" s="38"/>
      <c r="K87" s="28"/>
      <c r="L87" s="38"/>
      <c r="M87" s="28"/>
      <c r="N87" s="29">
        <f t="shared" si="6"/>
        <v>1</v>
      </c>
      <c r="P87" s="1" t="s">
        <v>247</v>
      </c>
    </row>
    <row r="88" spans="1:22" s="1" customFormat="1" x14ac:dyDescent="0.2">
      <c r="A88" s="1">
        <f>VLOOKUP(B88,historia!A:B,2,0)</f>
        <v>9</v>
      </c>
      <c r="B88" s="26" t="s">
        <v>193</v>
      </c>
      <c r="C88" s="38">
        <v>1</v>
      </c>
      <c r="D88" s="28"/>
      <c r="E88" s="38"/>
      <c r="F88" s="28">
        <v>1</v>
      </c>
      <c r="G88" s="28"/>
      <c r="H88" s="38"/>
      <c r="I88" s="28"/>
      <c r="J88" s="38"/>
      <c r="K88" s="28"/>
      <c r="L88" s="38"/>
      <c r="M88" s="28"/>
      <c r="N88" s="29">
        <f t="shared" si="6"/>
        <v>2</v>
      </c>
      <c r="O88" s="43"/>
      <c r="P88" s="1" t="s">
        <v>248</v>
      </c>
      <c r="V88" s="1">
        <f>97-64</f>
        <v>33</v>
      </c>
    </row>
    <row r="89" spans="1:22" s="1" customFormat="1" x14ac:dyDescent="0.2">
      <c r="A89" s="1">
        <f>VLOOKUP(B89,historia!A:B,2,0)</f>
        <v>7</v>
      </c>
      <c r="B89" s="44" t="s">
        <v>188</v>
      </c>
      <c r="C89" s="38">
        <v>1</v>
      </c>
      <c r="D89" s="28"/>
      <c r="E89" s="38"/>
      <c r="F89" s="28"/>
      <c r="G89" s="28"/>
      <c r="H89" s="38"/>
      <c r="I89" s="28"/>
      <c r="J89" s="38"/>
      <c r="K89" s="28"/>
      <c r="L89" s="38"/>
      <c r="M89" s="28"/>
      <c r="N89" s="29">
        <f t="shared" si="6"/>
        <v>1</v>
      </c>
      <c r="P89" s="1" t="s">
        <v>246</v>
      </c>
    </row>
    <row r="90" spans="1:22" s="1" customFormat="1" x14ac:dyDescent="0.2">
      <c r="A90" s="1">
        <f>VLOOKUP(B90,historia!A:B,2,0)</f>
        <v>14</v>
      </c>
      <c r="B90" s="26" t="s">
        <v>223</v>
      </c>
      <c r="C90" s="38"/>
      <c r="D90" s="28">
        <v>1</v>
      </c>
      <c r="E90" s="38">
        <v>1</v>
      </c>
      <c r="F90" s="28"/>
      <c r="G90" s="28"/>
      <c r="H90" s="38"/>
      <c r="I90" s="28"/>
      <c r="J90" s="38"/>
      <c r="K90" s="28"/>
      <c r="L90" s="38"/>
      <c r="M90" s="28"/>
      <c r="N90" s="29">
        <f t="shared" si="6"/>
        <v>2</v>
      </c>
      <c r="P90" s="43" t="s">
        <v>261</v>
      </c>
    </row>
    <row r="91" spans="1:22" s="1" customFormat="1" x14ac:dyDescent="0.2">
      <c r="A91" s="1">
        <f>VLOOKUP(B91,historia!A:B,2,0)</f>
        <v>18</v>
      </c>
      <c r="B91" s="22" t="s">
        <v>44</v>
      </c>
      <c r="C91" s="38"/>
      <c r="D91" s="28"/>
      <c r="E91" s="38">
        <v>1</v>
      </c>
      <c r="F91" s="28"/>
      <c r="G91" s="28"/>
      <c r="H91" s="38"/>
      <c r="I91" s="28"/>
      <c r="J91" s="38"/>
      <c r="K91" s="28"/>
      <c r="L91" s="38"/>
      <c r="M91" s="28"/>
      <c r="N91" s="29">
        <f t="shared" si="6"/>
        <v>1</v>
      </c>
      <c r="P91" s="1" t="s">
        <v>249</v>
      </c>
    </row>
    <row r="92" spans="1:22" s="1" customFormat="1" x14ac:dyDescent="0.2">
      <c r="A92" s="1">
        <f>VLOOKUP(B92,historia!A:B,2,0)</f>
        <v>17</v>
      </c>
      <c r="B92" s="22" t="s">
        <v>72</v>
      </c>
      <c r="C92" s="42">
        <v>1</v>
      </c>
      <c r="D92" s="28"/>
      <c r="E92" s="38"/>
      <c r="F92" s="28">
        <v>1</v>
      </c>
      <c r="G92" s="28"/>
      <c r="H92" s="38"/>
      <c r="I92" s="28"/>
      <c r="J92" s="38"/>
      <c r="K92" s="28"/>
      <c r="L92" s="38"/>
      <c r="M92" s="28"/>
      <c r="N92" s="29">
        <f t="shared" si="6"/>
        <v>2</v>
      </c>
      <c r="P92" s="1" t="s">
        <v>250</v>
      </c>
    </row>
    <row r="93" spans="1:22" s="1" customFormat="1" x14ac:dyDescent="0.2">
      <c r="A93" s="1">
        <f>VLOOKUP(B93,historia!A:B,2,0)</f>
        <v>18</v>
      </c>
      <c r="B93" s="22" t="s">
        <v>51</v>
      </c>
      <c r="C93" s="38">
        <v>1</v>
      </c>
      <c r="D93" s="28"/>
      <c r="E93" s="38"/>
      <c r="F93" s="28"/>
      <c r="G93" s="28"/>
      <c r="H93" s="38"/>
      <c r="I93" s="28"/>
      <c r="J93" s="38"/>
      <c r="K93" s="28"/>
      <c r="L93" s="38"/>
      <c r="M93" s="28"/>
      <c r="N93" s="29">
        <f t="shared" si="6"/>
        <v>1</v>
      </c>
      <c r="P93" s="1" t="s">
        <v>246</v>
      </c>
    </row>
    <row r="94" spans="1:22" s="1" customFormat="1" x14ac:dyDescent="0.2">
      <c r="A94" s="1">
        <f>VLOOKUP(B94,historia!A:B,2,0)</f>
        <v>18</v>
      </c>
      <c r="B94" s="22" t="s">
        <v>42</v>
      </c>
      <c r="C94" s="38"/>
      <c r="D94" s="28">
        <v>1</v>
      </c>
      <c r="E94" s="38"/>
      <c r="F94" s="28"/>
      <c r="G94" s="28"/>
      <c r="H94" s="38"/>
      <c r="I94" s="28"/>
      <c r="J94" s="38"/>
      <c r="K94" s="28"/>
      <c r="L94" s="38"/>
      <c r="M94" s="28"/>
      <c r="N94" s="29">
        <f t="shared" si="6"/>
        <v>1</v>
      </c>
      <c r="P94" s="1" t="s">
        <v>251</v>
      </c>
      <c r="Q94" s="43"/>
      <c r="R94" s="43"/>
      <c r="S94" s="43"/>
    </row>
    <row r="95" spans="1:22" s="1" customFormat="1" x14ac:dyDescent="0.2">
      <c r="A95" s="1" t="e">
        <f>VLOOKUP(B95,historia!A:B,2,0)</f>
        <v>#N/A</v>
      </c>
      <c r="B95" s="22" t="s">
        <v>252</v>
      </c>
      <c r="C95" s="38"/>
      <c r="D95" s="28"/>
      <c r="E95" s="38">
        <v>1</v>
      </c>
      <c r="F95" s="28"/>
      <c r="G95" s="28"/>
      <c r="H95" s="38"/>
      <c r="I95" s="28"/>
      <c r="J95" s="38"/>
      <c r="K95" s="28"/>
      <c r="L95" s="38"/>
      <c r="M95" s="28"/>
      <c r="N95" s="29">
        <f t="shared" si="6"/>
        <v>1</v>
      </c>
      <c r="P95" s="1" t="s">
        <v>253</v>
      </c>
    </row>
    <row r="96" spans="1:22" s="1" customFormat="1" x14ac:dyDescent="0.2">
      <c r="A96" s="1">
        <f>VLOOKUP(B96,historia!A:B,2,0)</f>
        <v>13</v>
      </c>
      <c r="B96" s="22" t="s">
        <v>121</v>
      </c>
      <c r="C96" s="38"/>
      <c r="D96" s="28"/>
      <c r="E96" s="38"/>
      <c r="F96" s="28">
        <v>1</v>
      </c>
      <c r="G96" s="28"/>
      <c r="H96" s="38"/>
      <c r="I96" s="28"/>
      <c r="J96" s="38"/>
      <c r="K96" s="28"/>
      <c r="L96" s="38"/>
      <c r="M96" s="28"/>
      <c r="N96" s="29">
        <f t="shared" si="6"/>
        <v>1</v>
      </c>
      <c r="P96" s="1" t="s">
        <v>255</v>
      </c>
    </row>
    <row r="97" spans="1:23" s="1" customFormat="1" x14ac:dyDescent="0.2">
      <c r="A97" s="1">
        <f>VLOOKUP(B97,historia!A:B,2,0)</f>
        <v>2</v>
      </c>
      <c r="B97" s="22" t="s">
        <v>225</v>
      </c>
      <c r="C97" s="69"/>
      <c r="D97" s="70"/>
      <c r="E97" s="71"/>
      <c r="F97" s="28">
        <v>1</v>
      </c>
      <c r="G97" s="28"/>
      <c r="H97" s="38"/>
      <c r="I97" s="28"/>
      <c r="J97" s="38"/>
      <c r="K97" s="28"/>
      <c r="L97" s="38"/>
      <c r="M97" s="28"/>
      <c r="N97" s="29">
        <f t="shared" si="6"/>
        <v>1</v>
      </c>
      <c r="P97" s="1" t="s">
        <v>254</v>
      </c>
    </row>
    <row r="98" spans="1:23" s="1" customFormat="1" ht="11.25" customHeight="1" thickBot="1" x14ac:dyDescent="0.25">
      <c r="B98" s="26" t="s">
        <v>76</v>
      </c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45" t="s">
        <v>0</v>
      </c>
    </row>
    <row r="99" spans="1:23" s="1" customFormat="1" ht="16.5" thickBot="1" x14ac:dyDescent="0.3">
      <c r="B99" s="14" t="s">
        <v>77</v>
      </c>
      <c r="C99" s="46">
        <f t="shared" ref="C99:M99" si="7">SUM(C64:C98)</f>
        <v>62</v>
      </c>
      <c r="D99" s="46">
        <f t="shared" si="7"/>
        <v>62</v>
      </c>
      <c r="E99" s="46">
        <f t="shared" si="7"/>
        <v>63</v>
      </c>
      <c r="F99" s="46">
        <f t="shared" si="7"/>
        <v>58</v>
      </c>
      <c r="G99" s="46">
        <f t="shared" si="7"/>
        <v>60</v>
      </c>
      <c r="H99" s="46">
        <f t="shared" si="7"/>
        <v>60</v>
      </c>
      <c r="I99" s="46">
        <f t="shared" si="7"/>
        <v>60</v>
      </c>
      <c r="J99" s="46">
        <f t="shared" si="7"/>
        <v>60</v>
      </c>
      <c r="K99" s="46">
        <f t="shared" si="7"/>
        <v>60</v>
      </c>
      <c r="L99" s="46">
        <f t="shared" si="7"/>
        <v>60</v>
      </c>
      <c r="M99" s="46">
        <f t="shared" si="7"/>
        <v>60</v>
      </c>
      <c r="N99" s="36"/>
    </row>
    <row r="100" spans="1:23" s="1" customFormat="1" x14ac:dyDescent="0.2">
      <c r="B100" s="18" t="s">
        <v>78</v>
      </c>
      <c r="C100" s="47" t="str">
        <f t="shared" ref="C100:M100" si="8">C2</f>
        <v xml:space="preserve">nr1  </v>
      </c>
      <c r="D100" s="48" t="str">
        <f t="shared" si="8"/>
        <v xml:space="preserve">nr2  </v>
      </c>
      <c r="E100" s="47" t="str">
        <f t="shared" si="8"/>
        <v xml:space="preserve">nr3  </v>
      </c>
      <c r="F100" s="48" t="str">
        <f t="shared" si="8"/>
        <v xml:space="preserve">nr4  </v>
      </c>
      <c r="G100" s="48" t="str">
        <f t="shared" si="8"/>
        <v>nr6</v>
      </c>
      <c r="H100" s="47" t="str">
        <f t="shared" si="8"/>
        <v>nr7</v>
      </c>
      <c r="I100" s="48" t="str">
        <f t="shared" si="8"/>
        <v>nr8</v>
      </c>
      <c r="J100" s="47" t="str">
        <f t="shared" si="8"/>
        <v>nr9</v>
      </c>
      <c r="K100" s="48" t="str">
        <f t="shared" si="8"/>
        <v>nr10</v>
      </c>
      <c r="L100" s="47" t="str">
        <f t="shared" si="8"/>
        <v>nr11</v>
      </c>
      <c r="M100" s="48" t="str">
        <f t="shared" si="8"/>
        <v>nr12</v>
      </c>
      <c r="N100" s="49"/>
    </row>
    <row r="101" spans="1:23" s="1" customFormat="1" ht="13.5" thickBot="1" x14ac:dyDescent="0.25">
      <c r="B101" s="50" t="s">
        <v>79</v>
      </c>
      <c r="C101" s="51" t="str">
        <f>RANK(C99,C99:F99)&amp;"."</f>
        <v>2.</v>
      </c>
      <c r="D101" s="51" t="str">
        <f>RANK(D99,C99:F99)&amp;"."</f>
        <v>2.</v>
      </c>
      <c r="E101" s="51" t="str">
        <f>RANK(E99,C99:F99)&amp;"."</f>
        <v>1.</v>
      </c>
      <c r="F101" s="51" t="str">
        <f>RANK(F99,C99:F99)&amp;"."</f>
        <v>4.</v>
      </c>
      <c r="G101" s="52" t="str">
        <f>RANK(G99,C99:M99)&amp;"."</f>
        <v>4.</v>
      </c>
      <c r="H101" s="51" t="str">
        <f>RANK(H99,C99:M99)&amp;"."</f>
        <v>4.</v>
      </c>
      <c r="I101" s="52" t="str">
        <f>RANK(I99,C99:M99)&amp;"."</f>
        <v>4.</v>
      </c>
      <c r="J101" s="51" t="str">
        <f>RANK(J99,C99:M99)&amp;"."</f>
        <v>4.</v>
      </c>
      <c r="K101" s="52" t="str">
        <f>RANK(K99,C99:M99)&amp;"."</f>
        <v>4.</v>
      </c>
      <c r="L101" s="51" t="str">
        <f>RANK(L99,C99:M99)&amp;"."</f>
        <v>4.</v>
      </c>
      <c r="M101" s="52" t="str">
        <f>RANK(M99,C99:M99)&amp;"."</f>
        <v>4.</v>
      </c>
      <c r="N101" s="53"/>
    </row>
    <row r="102" spans="1:23" x14ac:dyDescent="0.2">
      <c r="B102" s="43" t="s">
        <v>258</v>
      </c>
      <c r="C102" s="1">
        <v>63</v>
      </c>
      <c r="D102" s="1">
        <v>74</v>
      </c>
      <c r="E102" s="1">
        <v>77</v>
      </c>
    </row>
    <row r="103" spans="1:23" ht="13.5" thickBot="1" x14ac:dyDescent="0.25">
      <c r="B103" s="43" t="s">
        <v>262</v>
      </c>
      <c r="C103" s="1">
        <v>2</v>
      </c>
      <c r="D103" s="1">
        <v>8.6999999999999993</v>
      </c>
      <c r="E103" s="1">
        <v>10</v>
      </c>
    </row>
    <row r="104" spans="1:23" ht="12.75" customHeight="1" thickBot="1" x14ac:dyDescent="0.25">
      <c r="B104" s="77" t="s">
        <v>232</v>
      </c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</row>
    <row r="105" spans="1:23" ht="13.5" thickBot="1" x14ac:dyDescent="0.25"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69">
        <v>86</v>
      </c>
    </row>
    <row r="106" spans="1:23" ht="13.5" thickBot="1" x14ac:dyDescent="0.25"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</row>
    <row r="107" spans="1:23" x14ac:dyDescent="0.2">
      <c r="U107" s="75" t="s">
        <v>257</v>
      </c>
      <c r="V107" s="76"/>
      <c r="W107" s="76"/>
    </row>
    <row r="108" spans="1:23" x14ac:dyDescent="0.2">
      <c r="U108" s="76" t="s">
        <v>126</v>
      </c>
      <c r="V108" s="76"/>
      <c r="W108" s="76"/>
    </row>
    <row r="109" spans="1:23" x14ac:dyDescent="0.2">
      <c r="U109" s="76" t="s">
        <v>47</v>
      </c>
      <c r="V109" s="76"/>
      <c r="W109" s="76"/>
    </row>
  </sheetData>
  <mergeCells count="1">
    <mergeCell ref="B104:N106"/>
  </mergeCells>
  <conditionalFormatting sqref="N65:N68 N77:N80 N90:N97">
    <cfRule type="cellIs" dxfId="6" priority="2" operator="equal">
      <formula>1</formula>
    </cfRule>
  </conditionalFormatting>
  <conditionalFormatting sqref="N69:N72">
    <cfRule type="cellIs" dxfId="5" priority="4" operator="equal">
      <formula>1</formula>
    </cfRule>
  </conditionalFormatting>
  <conditionalFormatting sqref="N73:N76">
    <cfRule type="cellIs" dxfId="4" priority="5" operator="equal">
      <formula>1</formula>
    </cfRule>
  </conditionalFormatting>
  <conditionalFormatting sqref="N82:N84">
    <cfRule type="cellIs" dxfId="3" priority="6" operator="equal">
      <formula>1</formula>
    </cfRule>
  </conditionalFormatting>
  <conditionalFormatting sqref="N85:N89">
    <cfRule type="cellIs" dxfId="2" priority="7" operator="equal">
      <formula>1</formula>
    </cfRule>
  </conditionalFormatting>
  <conditionalFormatting sqref="N81">
    <cfRule type="cellIs" dxfId="1" priority="9" operator="equal">
      <formula>1</formula>
    </cfRule>
  </conditionalFormatting>
  <conditionalFormatting sqref="C3:M3">
    <cfRule type="cellIs" dxfId="0" priority="10" operator="greaterThanOrEqual">
      <formula>$O$3</formula>
    </cfRule>
  </conditionalFormatting>
  <pageMargins left="0.75" right="0.75" top="1" bottom="1" header="0.51180555555555496" footer="0.49236111111111103"/>
  <pageSetup paperSize="9" firstPageNumber="0" fitToHeight="4" orientation="portrait" horizontalDpi="300" verticalDpi="300"/>
  <headerFooter>
    <oddFooter>&amp;C&amp;P/&amp;N</oddFooter>
  </headerFooter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10"/>
  <sheetViews>
    <sheetView zoomScaleNormal="100" workbookViewId="0">
      <selection activeCell="B2" sqref="B2"/>
    </sheetView>
  </sheetViews>
  <sheetFormatPr defaultColWidth="7.140625" defaultRowHeight="12.75" x14ac:dyDescent="0.2"/>
  <cols>
    <col min="1" max="1" width="14.7109375" customWidth="1"/>
    <col min="2" max="3" width="4" customWidth="1"/>
  </cols>
  <sheetData>
    <row r="1" spans="1:3" x14ac:dyDescent="0.2">
      <c r="A1" s="54" t="s">
        <v>80</v>
      </c>
      <c r="B1" s="55"/>
      <c r="C1" s="55"/>
    </row>
    <row r="2" spans="1:3" x14ac:dyDescent="0.2">
      <c r="A2" t="s">
        <v>13</v>
      </c>
      <c r="B2" s="56">
        <v>18</v>
      </c>
      <c r="C2" s="56">
        <v>17</v>
      </c>
    </row>
    <row r="3" spans="1:3" x14ac:dyDescent="0.2">
      <c r="A3" t="s">
        <v>81</v>
      </c>
      <c r="B3" s="56">
        <v>3</v>
      </c>
      <c r="C3" s="56">
        <v>3</v>
      </c>
    </row>
    <row r="4" spans="1:3" x14ac:dyDescent="0.2">
      <c r="A4" t="s">
        <v>14</v>
      </c>
      <c r="B4" s="56">
        <v>16</v>
      </c>
      <c r="C4" s="56">
        <v>15</v>
      </c>
    </row>
    <row r="5" spans="1:3" x14ac:dyDescent="0.2">
      <c r="A5" t="s">
        <v>82</v>
      </c>
      <c r="B5" s="56">
        <v>13</v>
      </c>
      <c r="C5" s="56">
        <v>12</v>
      </c>
    </row>
    <row r="6" spans="1:3" x14ac:dyDescent="0.2">
      <c r="A6" t="s">
        <v>83</v>
      </c>
      <c r="B6" s="56">
        <v>4</v>
      </c>
      <c r="C6" s="56">
        <v>4</v>
      </c>
    </row>
    <row r="7" spans="1:3" x14ac:dyDescent="0.2">
      <c r="A7" t="s">
        <v>84</v>
      </c>
      <c r="B7" s="56">
        <v>2</v>
      </c>
      <c r="C7" s="56">
        <v>2</v>
      </c>
    </row>
    <row r="8" spans="1:3" x14ac:dyDescent="0.2">
      <c r="A8" t="s">
        <v>85</v>
      </c>
      <c r="B8" s="56">
        <v>13</v>
      </c>
      <c r="C8" s="56">
        <v>12</v>
      </c>
    </row>
    <row r="9" spans="1:3" x14ac:dyDescent="0.2">
      <c r="A9" t="s">
        <v>86</v>
      </c>
      <c r="B9" s="56">
        <v>3</v>
      </c>
      <c r="C9" s="56">
        <v>2</v>
      </c>
    </row>
    <row r="10" spans="1:3" x14ac:dyDescent="0.2">
      <c r="A10" t="s">
        <v>87</v>
      </c>
      <c r="B10" s="56">
        <v>5</v>
      </c>
      <c r="C10" s="56">
        <v>5</v>
      </c>
    </row>
    <row r="11" spans="1:3" x14ac:dyDescent="0.2">
      <c r="A11" t="s">
        <v>88</v>
      </c>
      <c r="B11" s="56">
        <v>10</v>
      </c>
      <c r="C11" s="56">
        <v>10</v>
      </c>
    </row>
    <row r="12" spans="1:3" x14ac:dyDescent="0.2">
      <c r="A12" t="s">
        <v>15</v>
      </c>
      <c r="B12" s="56">
        <v>18</v>
      </c>
      <c r="C12" s="56">
        <v>17</v>
      </c>
    </row>
    <row r="13" spans="1:3" x14ac:dyDescent="0.2">
      <c r="A13" t="s">
        <v>16</v>
      </c>
      <c r="B13" s="56">
        <v>16</v>
      </c>
      <c r="C13" s="56">
        <v>15</v>
      </c>
    </row>
    <row r="14" spans="1:3" x14ac:dyDescent="0.2">
      <c r="A14" t="s">
        <v>17</v>
      </c>
      <c r="B14" s="56">
        <v>18</v>
      </c>
      <c r="C14" s="56">
        <v>17</v>
      </c>
    </row>
    <row r="15" spans="1:3" x14ac:dyDescent="0.2">
      <c r="A15" t="s">
        <v>18</v>
      </c>
      <c r="B15" s="56">
        <v>18</v>
      </c>
      <c r="C15" s="56">
        <v>17</v>
      </c>
    </row>
    <row r="16" spans="1:3" x14ac:dyDescent="0.2">
      <c r="A16" t="s">
        <v>19</v>
      </c>
      <c r="B16" s="56">
        <v>18</v>
      </c>
      <c r="C16" s="56">
        <v>17</v>
      </c>
    </row>
    <row r="17" spans="1:3" x14ac:dyDescent="0.2">
      <c r="A17" t="s">
        <v>89</v>
      </c>
      <c r="B17" s="56">
        <v>7</v>
      </c>
      <c r="C17" s="56">
        <v>7</v>
      </c>
    </row>
    <row r="18" spans="1:3" x14ac:dyDescent="0.2">
      <c r="A18" t="s">
        <v>90</v>
      </c>
      <c r="B18" s="56">
        <v>18</v>
      </c>
      <c r="C18" s="56">
        <v>17</v>
      </c>
    </row>
    <row r="19" spans="1:3" x14ac:dyDescent="0.2">
      <c r="A19" t="s">
        <v>91</v>
      </c>
      <c r="B19" s="56">
        <v>4</v>
      </c>
      <c r="C19" s="56">
        <v>4</v>
      </c>
    </row>
    <row r="20" spans="1:3" x14ac:dyDescent="0.2">
      <c r="A20" t="s">
        <v>20</v>
      </c>
      <c r="B20" s="56">
        <v>18</v>
      </c>
      <c r="C20" s="56">
        <v>17</v>
      </c>
    </row>
    <row r="21" spans="1:3" x14ac:dyDescent="0.2">
      <c r="A21" t="s">
        <v>92</v>
      </c>
      <c r="B21" s="56">
        <v>13</v>
      </c>
      <c r="C21" s="56">
        <v>13</v>
      </c>
    </row>
    <row r="22" spans="1:3" x14ac:dyDescent="0.2">
      <c r="A22" t="s">
        <v>93</v>
      </c>
      <c r="B22" s="56">
        <v>3</v>
      </c>
      <c r="C22" s="56">
        <v>3</v>
      </c>
    </row>
    <row r="23" spans="1:3" x14ac:dyDescent="0.2">
      <c r="A23" t="s">
        <v>94</v>
      </c>
      <c r="B23" s="56">
        <v>15</v>
      </c>
      <c r="C23" s="56">
        <v>14</v>
      </c>
    </row>
    <row r="24" spans="1:3" x14ac:dyDescent="0.2">
      <c r="A24" t="s">
        <v>21</v>
      </c>
      <c r="B24" s="56">
        <v>16</v>
      </c>
      <c r="C24" s="56">
        <v>15</v>
      </c>
    </row>
    <row r="25" spans="1:3" x14ac:dyDescent="0.2">
      <c r="A25" t="s">
        <v>22</v>
      </c>
      <c r="B25" s="56">
        <v>17</v>
      </c>
      <c r="C25" s="56">
        <v>16</v>
      </c>
    </row>
    <row r="26" spans="1:3" x14ac:dyDescent="0.2">
      <c r="A26" t="s">
        <v>23</v>
      </c>
      <c r="B26" s="56">
        <v>18</v>
      </c>
      <c r="C26" s="56">
        <v>17</v>
      </c>
    </row>
    <row r="27" spans="1:3" x14ac:dyDescent="0.2">
      <c r="A27" t="s">
        <v>24</v>
      </c>
      <c r="B27" s="56">
        <v>17</v>
      </c>
      <c r="C27" s="56">
        <v>16</v>
      </c>
    </row>
    <row r="28" spans="1:3" x14ac:dyDescent="0.2">
      <c r="A28" t="s">
        <v>25</v>
      </c>
      <c r="B28" s="56">
        <v>18</v>
      </c>
      <c r="C28" s="56">
        <v>17</v>
      </c>
    </row>
    <row r="29" spans="1:3" x14ac:dyDescent="0.2">
      <c r="A29" t="s">
        <v>26</v>
      </c>
      <c r="B29" s="56">
        <v>18</v>
      </c>
      <c r="C29" s="56">
        <v>17</v>
      </c>
    </row>
    <row r="30" spans="1:3" x14ac:dyDescent="0.2">
      <c r="A30" t="s">
        <v>95</v>
      </c>
      <c r="B30" s="56">
        <v>1</v>
      </c>
      <c r="C30" s="56">
        <v>1</v>
      </c>
    </row>
    <row r="31" spans="1:3" x14ac:dyDescent="0.2">
      <c r="A31" t="s">
        <v>96</v>
      </c>
      <c r="B31" s="56">
        <v>1</v>
      </c>
      <c r="C31" s="56">
        <v>1</v>
      </c>
    </row>
    <row r="32" spans="1:3" x14ac:dyDescent="0.2">
      <c r="A32" t="s">
        <v>27</v>
      </c>
      <c r="B32" s="56">
        <v>17</v>
      </c>
      <c r="C32" s="56">
        <v>16</v>
      </c>
    </row>
    <row r="33" spans="1:3" x14ac:dyDescent="0.2">
      <c r="A33" t="s">
        <v>97</v>
      </c>
      <c r="B33" s="56">
        <v>2</v>
      </c>
      <c r="C33" s="56">
        <v>2</v>
      </c>
    </row>
    <row r="34" spans="1:3" x14ac:dyDescent="0.2">
      <c r="A34" t="s">
        <v>98</v>
      </c>
      <c r="B34" s="56">
        <v>4</v>
      </c>
      <c r="C34" s="56">
        <v>3</v>
      </c>
    </row>
    <row r="35" spans="1:3" x14ac:dyDescent="0.2">
      <c r="A35" t="s">
        <v>99</v>
      </c>
      <c r="B35" s="56">
        <v>16</v>
      </c>
      <c r="C35" s="56">
        <v>15</v>
      </c>
    </row>
    <row r="36" spans="1:3" x14ac:dyDescent="0.2">
      <c r="A36" t="s">
        <v>100</v>
      </c>
      <c r="B36" s="56">
        <v>18</v>
      </c>
      <c r="C36" s="56">
        <v>17</v>
      </c>
    </row>
    <row r="37" spans="1:3" x14ac:dyDescent="0.2">
      <c r="A37" t="s">
        <v>101</v>
      </c>
      <c r="B37" s="56">
        <v>2</v>
      </c>
      <c r="C37" s="56">
        <v>2</v>
      </c>
    </row>
    <row r="38" spans="1:3" x14ac:dyDescent="0.2">
      <c r="A38" t="s">
        <v>28</v>
      </c>
      <c r="B38" s="56">
        <v>18</v>
      </c>
      <c r="C38" s="56">
        <v>17</v>
      </c>
    </row>
    <row r="39" spans="1:3" x14ac:dyDescent="0.2">
      <c r="A39" t="s">
        <v>102</v>
      </c>
      <c r="B39" s="56">
        <v>15</v>
      </c>
      <c r="C39" s="56">
        <v>14</v>
      </c>
    </row>
    <row r="40" spans="1:3" x14ac:dyDescent="0.2">
      <c r="A40" t="s">
        <v>103</v>
      </c>
      <c r="B40" s="56">
        <v>7</v>
      </c>
      <c r="C40" s="56">
        <v>6</v>
      </c>
    </row>
    <row r="41" spans="1:3" x14ac:dyDescent="0.2">
      <c r="A41" t="s">
        <v>29</v>
      </c>
      <c r="B41" s="56">
        <v>18</v>
      </c>
      <c r="C41" s="56">
        <v>17</v>
      </c>
    </row>
    <row r="42" spans="1:3" x14ac:dyDescent="0.2">
      <c r="A42" t="s">
        <v>104</v>
      </c>
      <c r="B42" s="56">
        <v>8</v>
      </c>
      <c r="C42" s="56">
        <v>7</v>
      </c>
    </row>
    <row r="43" spans="1:3" x14ac:dyDescent="0.2">
      <c r="A43" t="s">
        <v>105</v>
      </c>
      <c r="B43" s="56">
        <v>5</v>
      </c>
      <c r="C43" s="56">
        <v>5</v>
      </c>
    </row>
    <row r="44" spans="1:3" x14ac:dyDescent="0.2">
      <c r="A44" t="s">
        <v>106</v>
      </c>
      <c r="B44" s="56">
        <v>1</v>
      </c>
      <c r="C44" s="56">
        <v>1</v>
      </c>
    </row>
    <row r="45" spans="1:3" x14ac:dyDescent="0.2">
      <c r="A45" t="s">
        <v>30</v>
      </c>
      <c r="B45" s="56">
        <v>17</v>
      </c>
      <c r="C45" s="56">
        <v>16</v>
      </c>
    </row>
    <row r="46" spans="1:3" x14ac:dyDescent="0.2">
      <c r="A46" t="s">
        <v>107</v>
      </c>
      <c r="B46" s="56">
        <v>7</v>
      </c>
      <c r="C46" s="56">
        <v>7</v>
      </c>
    </row>
    <row r="47" spans="1:3" x14ac:dyDescent="0.2">
      <c r="A47" t="s">
        <v>108</v>
      </c>
      <c r="B47" s="56">
        <v>15</v>
      </c>
      <c r="C47" s="56">
        <v>14</v>
      </c>
    </row>
    <row r="48" spans="1:3" x14ac:dyDescent="0.2">
      <c r="A48" t="s">
        <v>109</v>
      </c>
      <c r="B48" s="56">
        <v>3</v>
      </c>
      <c r="C48" s="56">
        <v>3</v>
      </c>
    </row>
    <row r="49" spans="1:3" x14ac:dyDescent="0.2">
      <c r="A49" t="s">
        <v>110</v>
      </c>
      <c r="B49" s="56">
        <v>1</v>
      </c>
      <c r="C49" s="56">
        <v>1</v>
      </c>
    </row>
    <row r="50" spans="1:3" x14ac:dyDescent="0.2">
      <c r="A50" t="s">
        <v>111</v>
      </c>
      <c r="B50" s="56">
        <v>18</v>
      </c>
      <c r="C50" s="56">
        <v>17</v>
      </c>
    </row>
    <row r="51" spans="1:3" x14ac:dyDescent="0.2">
      <c r="A51" t="s">
        <v>31</v>
      </c>
      <c r="B51" s="56">
        <v>18</v>
      </c>
      <c r="C51" s="56">
        <v>17</v>
      </c>
    </row>
    <row r="52" spans="1:3" x14ac:dyDescent="0.2">
      <c r="A52" t="s">
        <v>112</v>
      </c>
      <c r="B52" s="56">
        <v>3</v>
      </c>
      <c r="C52" s="56">
        <v>3</v>
      </c>
    </row>
    <row r="53" spans="1:3" x14ac:dyDescent="0.2">
      <c r="A53" t="s">
        <v>113</v>
      </c>
      <c r="B53" s="56">
        <v>11</v>
      </c>
      <c r="C53" s="56">
        <v>10</v>
      </c>
    </row>
    <row r="54" spans="1:3" x14ac:dyDescent="0.2">
      <c r="A54" s="57" t="s">
        <v>114</v>
      </c>
      <c r="B54" s="56">
        <v>1</v>
      </c>
      <c r="C54" s="56">
        <v>1</v>
      </c>
    </row>
    <row r="55" spans="1:3" x14ac:dyDescent="0.2">
      <c r="A55" t="s">
        <v>115</v>
      </c>
      <c r="B55" s="56">
        <v>1</v>
      </c>
      <c r="C55" s="56">
        <v>1</v>
      </c>
    </row>
    <row r="56" spans="1:3" x14ac:dyDescent="0.2">
      <c r="A56" t="s">
        <v>116</v>
      </c>
      <c r="B56" s="56">
        <v>6</v>
      </c>
      <c r="C56" s="56">
        <v>6</v>
      </c>
    </row>
    <row r="57" spans="1:3" x14ac:dyDescent="0.2">
      <c r="A57" t="s">
        <v>117</v>
      </c>
      <c r="B57" s="56">
        <v>11</v>
      </c>
      <c r="C57" s="56">
        <v>11</v>
      </c>
    </row>
    <row r="58" spans="1:3" x14ac:dyDescent="0.2">
      <c r="A58" t="s">
        <v>118</v>
      </c>
      <c r="B58" s="56">
        <v>17</v>
      </c>
      <c r="C58" s="56">
        <v>16</v>
      </c>
    </row>
    <row r="59" spans="1:3" x14ac:dyDescent="0.2">
      <c r="A59" t="s">
        <v>119</v>
      </c>
      <c r="B59" s="56">
        <v>7</v>
      </c>
      <c r="C59" s="56">
        <v>7</v>
      </c>
    </row>
    <row r="60" spans="1:3" x14ac:dyDescent="0.2">
      <c r="A60" t="s">
        <v>120</v>
      </c>
      <c r="B60" s="56">
        <v>1</v>
      </c>
      <c r="C60" s="56">
        <v>1</v>
      </c>
    </row>
    <row r="61" spans="1:3" x14ac:dyDescent="0.2">
      <c r="A61" t="s">
        <v>121</v>
      </c>
      <c r="B61" s="56">
        <v>13</v>
      </c>
      <c r="C61" s="56">
        <v>12</v>
      </c>
    </row>
    <row r="62" spans="1:3" x14ac:dyDescent="0.2">
      <c r="A62" t="s">
        <v>122</v>
      </c>
      <c r="B62" s="56">
        <v>2</v>
      </c>
      <c r="C62" s="56">
        <v>2</v>
      </c>
    </row>
    <row r="63" spans="1:3" x14ac:dyDescent="0.2">
      <c r="A63" t="s">
        <v>32</v>
      </c>
      <c r="B63" s="56">
        <v>17</v>
      </c>
      <c r="C63" s="56">
        <v>17</v>
      </c>
    </row>
    <row r="64" spans="1:3" x14ac:dyDescent="0.2">
      <c r="A64" t="s">
        <v>33</v>
      </c>
      <c r="B64" s="56">
        <v>18</v>
      </c>
      <c r="C64" s="56">
        <v>17</v>
      </c>
    </row>
    <row r="65" spans="1:3" x14ac:dyDescent="0.2">
      <c r="A65" t="s">
        <v>123</v>
      </c>
      <c r="B65" s="56">
        <v>3</v>
      </c>
      <c r="C65" s="56">
        <v>3</v>
      </c>
    </row>
    <row r="66" spans="1:3" x14ac:dyDescent="0.2">
      <c r="A66" t="s">
        <v>34</v>
      </c>
      <c r="B66" s="56">
        <v>17</v>
      </c>
      <c r="C66" s="56">
        <v>16</v>
      </c>
    </row>
    <row r="67" spans="1:3" x14ac:dyDescent="0.2">
      <c r="A67" t="s">
        <v>35</v>
      </c>
      <c r="B67" s="56">
        <v>17</v>
      </c>
      <c r="C67" s="56">
        <v>16</v>
      </c>
    </row>
    <row r="68" spans="1:3" x14ac:dyDescent="0.2">
      <c r="A68" t="s">
        <v>124</v>
      </c>
      <c r="B68" s="56">
        <v>9</v>
      </c>
      <c r="C68" s="56">
        <v>9</v>
      </c>
    </row>
    <row r="69" spans="1:3" x14ac:dyDescent="0.2">
      <c r="A69" t="s">
        <v>125</v>
      </c>
      <c r="B69" s="56">
        <v>3</v>
      </c>
      <c r="C69" s="56">
        <v>3</v>
      </c>
    </row>
    <row r="70" spans="1:3" x14ac:dyDescent="0.2">
      <c r="A70" t="s">
        <v>126</v>
      </c>
      <c r="B70" s="56">
        <v>15</v>
      </c>
      <c r="C70" s="56">
        <v>15</v>
      </c>
    </row>
    <row r="71" spans="1:3" x14ac:dyDescent="0.2">
      <c r="A71" t="s">
        <v>127</v>
      </c>
      <c r="B71" s="56">
        <v>3</v>
      </c>
      <c r="C71" s="56">
        <v>3</v>
      </c>
    </row>
    <row r="72" spans="1:3" x14ac:dyDescent="0.2">
      <c r="A72" t="s">
        <v>128</v>
      </c>
      <c r="B72" s="56">
        <v>4</v>
      </c>
      <c r="C72" s="56">
        <v>4</v>
      </c>
    </row>
    <row r="73" spans="1:3" x14ac:dyDescent="0.2">
      <c r="A73" t="s">
        <v>129</v>
      </c>
      <c r="B73" s="56">
        <v>4</v>
      </c>
      <c r="C73" s="56">
        <v>4</v>
      </c>
    </row>
    <row r="74" spans="1:3" x14ac:dyDescent="0.2">
      <c r="A74" t="s">
        <v>130</v>
      </c>
      <c r="B74" s="56">
        <v>10</v>
      </c>
      <c r="C74" s="56">
        <v>10</v>
      </c>
    </row>
    <row r="75" spans="1:3" x14ac:dyDescent="0.2">
      <c r="A75" t="s">
        <v>131</v>
      </c>
      <c r="B75" s="56">
        <v>4</v>
      </c>
      <c r="C75" s="56">
        <v>4</v>
      </c>
    </row>
    <row r="76" spans="1:3" x14ac:dyDescent="0.2">
      <c r="A76" t="s">
        <v>132</v>
      </c>
      <c r="B76" s="56">
        <v>11</v>
      </c>
      <c r="C76" s="56">
        <v>11</v>
      </c>
    </row>
    <row r="77" spans="1:3" x14ac:dyDescent="0.2">
      <c r="A77" t="s">
        <v>133</v>
      </c>
      <c r="B77" s="56">
        <v>16</v>
      </c>
      <c r="C77" s="56">
        <v>15</v>
      </c>
    </row>
    <row r="78" spans="1:3" x14ac:dyDescent="0.2">
      <c r="A78" t="s">
        <v>134</v>
      </c>
      <c r="B78" s="56">
        <v>4</v>
      </c>
      <c r="C78" s="56">
        <v>4</v>
      </c>
    </row>
    <row r="79" spans="1:3" x14ac:dyDescent="0.2">
      <c r="A79" t="s">
        <v>135</v>
      </c>
      <c r="B79" s="56">
        <v>9</v>
      </c>
      <c r="C79" s="56">
        <v>9</v>
      </c>
    </row>
    <row r="80" spans="1:3" x14ac:dyDescent="0.2">
      <c r="A80" t="s">
        <v>136</v>
      </c>
      <c r="B80" s="56">
        <v>3</v>
      </c>
      <c r="C80" s="56">
        <v>3</v>
      </c>
    </row>
    <row r="81" spans="1:3" x14ac:dyDescent="0.2">
      <c r="A81" t="s">
        <v>137</v>
      </c>
      <c r="B81" s="56">
        <v>12</v>
      </c>
      <c r="C81" s="56">
        <v>12</v>
      </c>
    </row>
    <row r="82" spans="1:3" x14ac:dyDescent="0.2">
      <c r="A82" t="s">
        <v>36</v>
      </c>
      <c r="B82" s="56">
        <v>18</v>
      </c>
      <c r="C82" s="56">
        <v>17</v>
      </c>
    </row>
    <row r="83" spans="1:3" x14ac:dyDescent="0.2">
      <c r="A83" t="s">
        <v>138</v>
      </c>
      <c r="B83" s="56">
        <v>5</v>
      </c>
      <c r="C83" s="56">
        <v>4</v>
      </c>
    </row>
    <row r="84" spans="1:3" x14ac:dyDescent="0.2">
      <c r="A84" t="s">
        <v>139</v>
      </c>
      <c r="B84" s="56">
        <v>11</v>
      </c>
      <c r="C84" s="56">
        <v>11</v>
      </c>
    </row>
    <row r="85" spans="1:3" x14ac:dyDescent="0.2">
      <c r="A85" t="s">
        <v>140</v>
      </c>
      <c r="B85" s="56">
        <v>3</v>
      </c>
      <c r="C85" s="56">
        <v>3</v>
      </c>
    </row>
    <row r="86" spans="1:3" x14ac:dyDescent="0.2">
      <c r="A86" t="s">
        <v>141</v>
      </c>
      <c r="B86" s="56">
        <v>4</v>
      </c>
      <c r="C86" s="56">
        <v>4</v>
      </c>
    </row>
    <row r="87" spans="1:3" x14ac:dyDescent="0.2">
      <c r="A87" t="s">
        <v>142</v>
      </c>
      <c r="B87" s="56">
        <v>2</v>
      </c>
      <c r="C87" s="56">
        <v>2</v>
      </c>
    </row>
    <row r="88" spans="1:3" x14ac:dyDescent="0.2">
      <c r="A88" t="s">
        <v>143</v>
      </c>
      <c r="B88" s="56">
        <v>11</v>
      </c>
      <c r="C88" s="56">
        <v>11</v>
      </c>
    </row>
    <row r="89" spans="1:3" x14ac:dyDescent="0.2">
      <c r="A89" t="s">
        <v>144</v>
      </c>
      <c r="B89" s="56">
        <v>10</v>
      </c>
      <c r="C89" s="56">
        <v>10</v>
      </c>
    </row>
    <row r="90" spans="1:3" x14ac:dyDescent="0.2">
      <c r="A90" t="s">
        <v>145</v>
      </c>
      <c r="B90" s="56">
        <v>6</v>
      </c>
      <c r="C90" s="56">
        <v>6</v>
      </c>
    </row>
    <row r="91" spans="1:3" x14ac:dyDescent="0.2">
      <c r="A91" t="s">
        <v>146</v>
      </c>
      <c r="B91" s="56">
        <v>4</v>
      </c>
      <c r="C91" s="56">
        <v>4</v>
      </c>
    </row>
    <row r="92" spans="1:3" x14ac:dyDescent="0.2">
      <c r="A92" t="s">
        <v>147</v>
      </c>
      <c r="B92" s="56">
        <v>12</v>
      </c>
      <c r="C92" s="56">
        <v>11</v>
      </c>
    </row>
    <row r="93" spans="1:3" x14ac:dyDescent="0.2">
      <c r="A93" t="s">
        <v>148</v>
      </c>
      <c r="B93" s="56">
        <v>12</v>
      </c>
      <c r="C93" s="56">
        <v>11</v>
      </c>
    </row>
    <row r="94" spans="1:3" x14ac:dyDescent="0.2">
      <c r="A94" t="s">
        <v>37</v>
      </c>
      <c r="B94" s="56">
        <v>17</v>
      </c>
      <c r="C94" s="56">
        <v>16</v>
      </c>
    </row>
    <row r="95" spans="1:3" x14ac:dyDescent="0.2">
      <c r="A95" t="s">
        <v>149</v>
      </c>
      <c r="B95" s="56">
        <v>5</v>
      </c>
      <c r="C95" s="56">
        <v>5</v>
      </c>
    </row>
    <row r="96" spans="1:3" x14ac:dyDescent="0.2">
      <c r="A96" t="s">
        <v>150</v>
      </c>
      <c r="B96" s="56">
        <v>1</v>
      </c>
      <c r="C96" s="56">
        <v>1</v>
      </c>
    </row>
    <row r="97" spans="1:3" x14ac:dyDescent="0.2">
      <c r="A97" t="s">
        <v>151</v>
      </c>
      <c r="B97" s="56">
        <v>1</v>
      </c>
      <c r="C97" s="56">
        <v>1</v>
      </c>
    </row>
    <row r="98" spans="1:3" x14ac:dyDescent="0.2">
      <c r="A98" t="s">
        <v>152</v>
      </c>
      <c r="B98" s="56">
        <v>1</v>
      </c>
      <c r="C98" s="56">
        <v>1</v>
      </c>
    </row>
    <row r="99" spans="1:3" x14ac:dyDescent="0.2">
      <c r="A99" t="s">
        <v>153</v>
      </c>
      <c r="B99" s="56">
        <v>3</v>
      </c>
      <c r="C99" s="56">
        <v>3</v>
      </c>
    </row>
    <row r="100" spans="1:3" x14ac:dyDescent="0.2">
      <c r="A100" t="s">
        <v>154</v>
      </c>
      <c r="B100" s="56">
        <v>3</v>
      </c>
      <c r="C100" s="56">
        <v>3</v>
      </c>
    </row>
    <row r="101" spans="1:3" x14ac:dyDescent="0.2">
      <c r="A101" t="s">
        <v>155</v>
      </c>
      <c r="B101" s="56">
        <v>2</v>
      </c>
      <c r="C101" s="56">
        <v>2</v>
      </c>
    </row>
    <row r="102" spans="1:3" x14ac:dyDescent="0.2">
      <c r="A102" t="s">
        <v>156</v>
      </c>
      <c r="B102" s="56">
        <v>1</v>
      </c>
      <c r="C102" s="56">
        <v>1</v>
      </c>
    </row>
    <row r="103" spans="1:3" x14ac:dyDescent="0.2">
      <c r="A103" t="s">
        <v>157</v>
      </c>
      <c r="B103" s="56">
        <v>7</v>
      </c>
      <c r="C103" s="56">
        <v>7</v>
      </c>
    </row>
    <row r="104" spans="1:3" x14ac:dyDescent="0.2">
      <c r="A104" t="s">
        <v>158</v>
      </c>
      <c r="B104" s="56">
        <v>6</v>
      </c>
      <c r="C104" s="56">
        <v>6</v>
      </c>
    </row>
    <row r="105" spans="1:3" x14ac:dyDescent="0.2">
      <c r="A105" t="s">
        <v>159</v>
      </c>
      <c r="B105" s="56">
        <v>5</v>
      </c>
      <c r="C105" s="56">
        <v>5</v>
      </c>
    </row>
    <row r="106" spans="1:3" x14ac:dyDescent="0.2">
      <c r="A106" t="s">
        <v>38</v>
      </c>
      <c r="B106" s="56">
        <v>18</v>
      </c>
      <c r="C106" s="56">
        <v>17</v>
      </c>
    </row>
    <row r="107" spans="1:3" x14ac:dyDescent="0.2">
      <c r="A107" t="s">
        <v>39</v>
      </c>
      <c r="B107" s="56">
        <v>18</v>
      </c>
      <c r="C107" s="56">
        <v>17</v>
      </c>
    </row>
    <row r="108" spans="1:3" x14ac:dyDescent="0.2">
      <c r="A108" t="s">
        <v>160</v>
      </c>
      <c r="B108" s="56">
        <v>13</v>
      </c>
      <c r="C108" s="56">
        <v>13</v>
      </c>
    </row>
    <row r="109" spans="1:3" x14ac:dyDescent="0.2">
      <c r="A109" t="s">
        <v>40</v>
      </c>
      <c r="B109" s="56">
        <v>18</v>
      </c>
      <c r="C109" s="56">
        <v>17</v>
      </c>
    </row>
    <row r="110" spans="1:3" x14ac:dyDescent="0.2">
      <c r="A110" t="s">
        <v>161</v>
      </c>
      <c r="B110" s="56">
        <v>1</v>
      </c>
      <c r="C110" s="56">
        <v>1</v>
      </c>
    </row>
    <row r="111" spans="1:3" x14ac:dyDescent="0.2">
      <c r="A111" t="s">
        <v>41</v>
      </c>
      <c r="B111" s="56">
        <v>18</v>
      </c>
      <c r="C111" s="56">
        <v>17</v>
      </c>
    </row>
    <row r="112" spans="1:3" x14ac:dyDescent="0.2">
      <c r="A112" t="s">
        <v>162</v>
      </c>
      <c r="B112" s="56">
        <v>5</v>
      </c>
      <c r="C112" s="56">
        <v>4</v>
      </c>
    </row>
    <row r="113" spans="1:3" x14ac:dyDescent="0.2">
      <c r="A113" t="s">
        <v>42</v>
      </c>
      <c r="B113" s="56">
        <v>18</v>
      </c>
      <c r="C113" s="56">
        <v>17</v>
      </c>
    </row>
    <row r="114" spans="1:3" x14ac:dyDescent="0.2">
      <c r="A114" t="s">
        <v>163</v>
      </c>
      <c r="B114" s="56">
        <v>3</v>
      </c>
      <c r="C114" s="56">
        <v>3</v>
      </c>
    </row>
    <row r="115" spans="1:3" x14ac:dyDescent="0.2">
      <c r="A115" t="s">
        <v>164</v>
      </c>
      <c r="B115" s="56">
        <v>3</v>
      </c>
      <c r="C115" s="56">
        <v>3</v>
      </c>
    </row>
    <row r="116" spans="1:3" x14ac:dyDescent="0.2">
      <c r="A116" t="s">
        <v>165</v>
      </c>
      <c r="B116" s="56">
        <v>3</v>
      </c>
      <c r="C116" s="56">
        <v>3</v>
      </c>
    </row>
    <row r="117" spans="1:3" x14ac:dyDescent="0.2">
      <c r="A117" t="s">
        <v>166</v>
      </c>
      <c r="B117" s="56">
        <v>1</v>
      </c>
      <c r="C117" s="56">
        <v>1</v>
      </c>
    </row>
    <row r="118" spans="1:3" x14ac:dyDescent="0.2">
      <c r="A118" t="s">
        <v>167</v>
      </c>
      <c r="B118" s="56">
        <v>4</v>
      </c>
      <c r="C118" s="56">
        <v>4</v>
      </c>
    </row>
    <row r="119" spans="1:3" x14ac:dyDescent="0.2">
      <c r="A119" t="s">
        <v>168</v>
      </c>
      <c r="B119" s="56">
        <v>1</v>
      </c>
      <c r="C119" s="56">
        <v>1</v>
      </c>
    </row>
    <row r="120" spans="1:3" x14ac:dyDescent="0.2">
      <c r="A120" t="s">
        <v>169</v>
      </c>
      <c r="B120" s="56">
        <v>5</v>
      </c>
      <c r="C120" s="56">
        <v>5</v>
      </c>
    </row>
    <row r="121" spans="1:3" x14ac:dyDescent="0.2">
      <c r="A121" t="s">
        <v>170</v>
      </c>
      <c r="B121" s="56">
        <v>1</v>
      </c>
      <c r="C121" s="56">
        <v>1</v>
      </c>
    </row>
    <row r="122" spans="1:3" x14ac:dyDescent="0.2">
      <c r="A122" t="s">
        <v>171</v>
      </c>
      <c r="B122" s="56">
        <v>2</v>
      </c>
      <c r="C122" s="56">
        <v>2</v>
      </c>
    </row>
    <row r="123" spans="1:3" x14ac:dyDescent="0.2">
      <c r="A123" t="s">
        <v>43</v>
      </c>
      <c r="B123" s="56">
        <v>18</v>
      </c>
      <c r="C123" s="56">
        <v>17</v>
      </c>
    </row>
    <row r="124" spans="1:3" x14ac:dyDescent="0.2">
      <c r="A124" t="s">
        <v>172</v>
      </c>
      <c r="B124" s="56">
        <v>2</v>
      </c>
      <c r="C124" s="56">
        <v>2</v>
      </c>
    </row>
    <row r="125" spans="1:3" x14ac:dyDescent="0.2">
      <c r="A125" t="s">
        <v>173</v>
      </c>
      <c r="B125" s="56">
        <v>14</v>
      </c>
      <c r="C125" s="56">
        <v>13</v>
      </c>
    </row>
    <row r="126" spans="1:3" x14ac:dyDescent="0.2">
      <c r="A126" t="s">
        <v>174</v>
      </c>
      <c r="B126" s="56">
        <v>13</v>
      </c>
      <c r="C126" s="56">
        <v>12</v>
      </c>
    </row>
    <row r="127" spans="1:3" x14ac:dyDescent="0.2">
      <c r="A127" t="s">
        <v>175</v>
      </c>
      <c r="B127" s="56">
        <v>1</v>
      </c>
      <c r="C127" s="56">
        <v>1</v>
      </c>
    </row>
    <row r="128" spans="1:3" x14ac:dyDescent="0.2">
      <c r="A128" t="s">
        <v>176</v>
      </c>
      <c r="B128" s="56">
        <v>2</v>
      </c>
      <c r="C128" s="56">
        <v>2</v>
      </c>
    </row>
    <row r="129" spans="1:3" x14ac:dyDescent="0.2">
      <c r="A129" t="s">
        <v>44</v>
      </c>
      <c r="B129" s="56">
        <v>18</v>
      </c>
      <c r="C129" s="56">
        <v>17</v>
      </c>
    </row>
    <row r="130" spans="1:3" x14ac:dyDescent="0.2">
      <c r="A130" t="s">
        <v>177</v>
      </c>
      <c r="B130" s="56">
        <v>2</v>
      </c>
      <c r="C130" s="56">
        <v>2</v>
      </c>
    </row>
    <row r="131" spans="1:3" x14ac:dyDescent="0.2">
      <c r="A131" t="s">
        <v>178</v>
      </c>
      <c r="B131" s="56">
        <v>7</v>
      </c>
      <c r="C131" s="56">
        <v>7</v>
      </c>
    </row>
    <row r="132" spans="1:3" x14ac:dyDescent="0.2">
      <c r="A132" t="s">
        <v>179</v>
      </c>
      <c r="B132" s="56">
        <v>15</v>
      </c>
      <c r="C132" s="56">
        <v>15</v>
      </c>
    </row>
    <row r="133" spans="1:3" x14ac:dyDescent="0.2">
      <c r="A133" t="s">
        <v>180</v>
      </c>
      <c r="B133" s="56">
        <v>5</v>
      </c>
      <c r="C133" s="56">
        <v>5</v>
      </c>
    </row>
    <row r="134" spans="1:3" x14ac:dyDescent="0.2">
      <c r="A134" t="s">
        <v>181</v>
      </c>
      <c r="B134" s="56">
        <v>2</v>
      </c>
      <c r="C134" s="56">
        <v>2</v>
      </c>
    </row>
    <row r="135" spans="1:3" x14ac:dyDescent="0.2">
      <c r="A135" t="s">
        <v>182</v>
      </c>
      <c r="B135" s="56">
        <v>1</v>
      </c>
      <c r="C135" s="56">
        <v>1</v>
      </c>
    </row>
    <row r="136" spans="1:3" x14ac:dyDescent="0.2">
      <c r="A136" t="s">
        <v>183</v>
      </c>
      <c r="B136" s="56">
        <v>10</v>
      </c>
      <c r="C136" s="56">
        <v>9</v>
      </c>
    </row>
    <row r="137" spans="1:3" x14ac:dyDescent="0.2">
      <c r="A137" t="s">
        <v>45</v>
      </c>
      <c r="B137" s="56">
        <v>18</v>
      </c>
      <c r="C137" s="56">
        <v>17</v>
      </c>
    </row>
    <row r="138" spans="1:3" x14ac:dyDescent="0.2">
      <c r="A138" t="s">
        <v>184</v>
      </c>
      <c r="B138" s="56">
        <v>8</v>
      </c>
      <c r="C138" s="56">
        <v>8</v>
      </c>
    </row>
    <row r="139" spans="1:3" x14ac:dyDescent="0.2">
      <c r="A139" t="s">
        <v>185</v>
      </c>
      <c r="B139" s="56">
        <v>8</v>
      </c>
      <c r="C139" s="56">
        <v>8</v>
      </c>
    </row>
    <row r="140" spans="1:3" x14ac:dyDescent="0.2">
      <c r="A140" t="s">
        <v>46</v>
      </c>
      <c r="B140" s="56">
        <v>17</v>
      </c>
      <c r="C140" s="56">
        <v>16</v>
      </c>
    </row>
    <row r="141" spans="1:3" x14ac:dyDescent="0.2">
      <c r="A141" t="s">
        <v>186</v>
      </c>
      <c r="B141" s="56">
        <v>17</v>
      </c>
      <c r="C141" s="56">
        <v>16</v>
      </c>
    </row>
    <row r="142" spans="1:3" x14ac:dyDescent="0.2">
      <c r="A142" t="s">
        <v>187</v>
      </c>
      <c r="B142" s="56">
        <v>1</v>
      </c>
      <c r="C142" s="56">
        <v>1</v>
      </c>
    </row>
    <row r="143" spans="1:3" x14ac:dyDescent="0.2">
      <c r="A143" t="s">
        <v>188</v>
      </c>
      <c r="B143" s="56">
        <v>7</v>
      </c>
      <c r="C143" s="56">
        <v>6</v>
      </c>
    </row>
    <row r="144" spans="1:3" x14ac:dyDescent="0.2">
      <c r="A144" t="s">
        <v>47</v>
      </c>
      <c r="B144" s="56">
        <v>18</v>
      </c>
      <c r="C144" s="56">
        <v>17</v>
      </c>
    </row>
    <row r="145" spans="1:3" x14ac:dyDescent="0.2">
      <c r="A145" t="s">
        <v>48</v>
      </c>
      <c r="B145" s="56">
        <v>17</v>
      </c>
      <c r="C145" s="56">
        <v>16</v>
      </c>
    </row>
    <row r="146" spans="1:3" x14ac:dyDescent="0.2">
      <c r="A146" t="s">
        <v>189</v>
      </c>
      <c r="B146" s="56">
        <v>1</v>
      </c>
      <c r="C146" s="56">
        <v>1</v>
      </c>
    </row>
    <row r="147" spans="1:3" x14ac:dyDescent="0.2">
      <c r="A147" t="s">
        <v>190</v>
      </c>
      <c r="B147" s="56">
        <v>1</v>
      </c>
      <c r="C147" s="56">
        <v>1</v>
      </c>
    </row>
    <row r="148" spans="1:3" x14ac:dyDescent="0.2">
      <c r="A148" t="s">
        <v>191</v>
      </c>
      <c r="B148" s="56">
        <v>7</v>
      </c>
      <c r="C148" s="56">
        <v>7</v>
      </c>
    </row>
    <row r="149" spans="1:3" x14ac:dyDescent="0.2">
      <c r="A149" t="s">
        <v>192</v>
      </c>
      <c r="B149" s="56">
        <v>4</v>
      </c>
      <c r="C149" s="56">
        <v>4</v>
      </c>
    </row>
    <row r="150" spans="1:3" x14ac:dyDescent="0.2">
      <c r="A150" t="s">
        <v>193</v>
      </c>
      <c r="B150" s="56">
        <v>9</v>
      </c>
      <c r="C150" s="56">
        <v>9</v>
      </c>
    </row>
    <row r="151" spans="1:3" x14ac:dyDescent="0.2">
      <c r="A151" t="s">
        <v>194</v>
      </c>
      <c r="B151" s="56">
        <v>1</v>
      </c>
      <c r="C151" s="56">
        <v>1</v>
      </c>
    </row>
    <row r="152" spans="1:3" x14ac:dyDescent="0.2">
      <c r="A152" t="s">
        <v>49</v>
      </c>
      <c r="B152" s="56">
        <v>18</v>
      </c>
      <c r="C152" s="56">
        <v>17</v>
      </c>
    </row>
    <row r="153" spans="1:3" x14ac:dyDescent="0.2">
      <c r="A153" t="s">
        <v>50</v>
      </c>
      <c r="B153" s="56">
        <v>18</v>
      </c>
      <c r="C153" s="56">
        <v>17</v>
      </c>
    </row>
    <row r="154" spans="1:3" x14ac:dyDescent="0.2">
      <c r="A154" t="s">
        <v>51</v>
      </c>
      <c r="B154" s="56">
        <v>18</v>
      </c>
      <c r="C154" s="56">
        <v>17</v>
      </c>
    </row>
    <row r="155" spans="1:3" x14ac:dyDescent="0.2">
      <c r="A155" t="s">
        <v>52</v>
      </c>
      <c r="B155" s="56">
        <v>18</v>
      </c>
      <c r="C155" s="56">
        <v>17</v>
      </c>
    </row>
    <row r="156" spans="1:3" x14ac:dyDescent="0.2">
      <c r="A156" t="s">
        <v>53</v>
      </c>
      <c r="B156" s="56">
        <v>18</v>
      </c>
      <c r="C156" s="56">
        <v>17</v>
      </c>
    </row>
    <row r="157" spans="1:3" x14ac:dyDescent="0.2">
      <c r="A157" t="s">
        <v>195</v>
      </c>
      <c r="B157" s="56">
        <v>7</v>
      </c>
      <c r="C157" s="56">
        <v>7</v>
      </c>
    </row>
    <row r="158" spans="1:3" x14ac:dyDescent="0.2">
      <c r="A158" t="s">
        <v>196</v>
      </c>
      <c r="B158" s="56">
        <v>6</v>
      </c>
      <c r="C158" s="56">
        <v>5</v>
      </c>
    </row>
    <row r="159" spans="1:3" x14ac:dyDescent="0.2">
      <c r="A159" t="s">
        <v>197</v>
      </c>
      <c r="B159" s="56">
        <v>1</v>
      </c>
      <c r="C159" s="56">
        <v>1</v>
      </c>
    </row>
    <row r="160" spans="1:3" x14ac:dyDescent="0.2">
      <c r="A160" t="s">
        <v>198</v>
      </c>
      <c r="B160" s="56">
        <v>3</v>
      </c>
      <c r="C160" s="56">
        <v>3</v>
      </c>
    </row>
    <row r="161" spans="1:3" x14ac:dyDescent="0.2">
      <c r="A161" t="s">
        <v>199</v>
      </c>
      <c r="B161" s="56">
        <v>2</v>
      </c>
      <c r="C161" s="56">
        <v>2</v>
      </c>
    </row>
    <row r="162" spans="1:3" x14ac:dyDescent="0.2">
      <c r="A162" t="s">
        <v>200</v>
      </c>
      <c r="B162" s="56">
        <v>6</v>
      </c>
      <c r="C162" s="56">
        <v>6</v>
      </c>
    </row>
    <row r="163" spans="1:3" x14ac:dyDescent="0.2">
      <c r="A163" s="58" t="s">
        <v>201</v>
      </c>
      <c r="B163" s="56">
        <v>1</v>
      </c>
      <c r="C163" s="56">
        <v>1</v>
      </c>
    </row>
    <row r="164" spans="1:3" x14ac:dyDescent="0.2">
      <c r="A164" t="s">
        <v>202</v>
      </c>
      <c r="B164" s="56">
        <v>16</v>
      </c>
      <c r="C164" s="56">
        <v>16</v>
      </c>
    </row>
    <row r="165" spans="1:3" x14ac:dyDescent="0.2">
      <c r="A165" t="s">
        <v>203</v>
      </c>
      <c r="B165" s="56">
        <v>13</v>
      </c>
      <c r="C165" s="56">
        <v>13</v>
      </c>
    </row>
    <row r="166" spans="1:3" x14ac:dyDescent="0.2">
      <c r="A166" t="s">
        <v>54</v>
      </c>
      <c r="B166" s="56">
        <v>18</v>
      </c>
      <c r="C166" s="56">
        <v>17</v>
      </c>
    </row>
    <row r="167" spans="1:3" x14ac:dyDescent="0.2">
      <c r="A167" t="s">
        <v>204</v>
      </c>
      <c r="B167" s="56">
        <v>10</v>
      </c>
      <c r="C167" s="56">
        <v>10</v>
      </c>
    </row>
    <row r="168" spans="1:3" x14ac:dyDescent="0.2">
      <c r="A168" t="s">
        <v>205</v>
      </c>
      <c r="B168" s="56">
        <v>3</v>
      </c>
      <c r="C168" s="56">
        <v>3</v>
      </c>
    </row>
    <row r="169" spans="1:3" x14ac:dyDescent="0.2">
      <c r="A169" t="s">
        <v>206</v>
      </c>
      <c r="B169" s="56">
        <v>8</v>
      </c>
      <c r="C169" s="56">
        <v>8</v>
      </c>
    </row>
    <row r="170" spans="1:3" x14ac:dyDescent="0.2">
      <c r="A170" t="s">
        <v>207</v>
      </c>
      <c r="B170" s="56">
        <v>15</v>
      </c>
      <c r="C170" s="56">
        <v>14</v>
      </c>
    </row>
    <row r="171" spans="1:3" x14ac:dyDescent="0.2">
      <c r="A171" t="s">
        <v>56</v>
      </c>
      <c r="B171" s="56">
        <v>18</v>
      </c>
      <c r="C171" s="56">
        <v>17</v>
      </c>
    </row>
    <row r="172" spans="1:3" x14ac:dyDescent="0.2">
      <c r="A172" t="s">
        <v>57</v>
      </c>
      <c r="B172" s="56">
        <v>18</v>
      </c>
      <c r="C172" s="56">
        <v>17</v>
      </c>
    </row>
    <row r="173" spans="1:3" x14ac:dyDescent="0.2">
      <c r="A173" t="s">
        <v>208</v>
      </c>
      <c r="B173" s="56">
        <v>16</v>
      </c>
      <c r="C173" s="56">
        <v>16</v>
      </c>
    </row>
    <row r="174" spans="1:3" x14ac:dyDescent="0.2">
      <c r="A174" t="s">
        <v>55</v>
      </c>
      <c r="B174" s="56">
        <v>18</v>
      </c>
      <c r="C174" s="56">
        <v>17</v>
      </c>
    </row>
    <row r="175" spans="1:3" x14ac:dyDescent="0.2">
      <c r="A175" t="s">
        <v>209</v>
      </c>
      <c r="B175" s="56">
        <v>1</v>
      </c>
      <c r="C175" s="56">
        <v>1</v>
      </c>
    </row>
    <row r="176" spans="1:3" x14ac:dyDescent="0.2">
      <c r="A176" t="s">
        <v>210</v>
      </c>
      <c r="B176" s="56">
        <v>1</v>
      </c>
      <c r="C176" s="56">
        <v>1</v>
      </c>
    </row>
    <row r="177" spans="1:3" x14ac:dyDescent="0.2">
      <c r="A177" t="s">
        <v>58</v>
      </c>
      <c r="B177" s="56">
        <v>18</v>
      </c>
      <c r="C177" s="56">
        <v>17</v>
      </c>
    </row>
    <row r="178" spans="1:3" x14ac:dyDescent="0.2">
      <c r="A178" t="s">
        <v>211</v>
      </c>
      <c r="B178" s="56">
        <v>2</v>
      </c>
      <c r="C178" s="56">
        <v>2</v>
      </c>
    </row>
    <row r="179" spans="1:3" x14ac:dyDescent="0.2">
      <c r="A179" t="s">
        <v>212</v>
      </c>
      <c r="B179" s="56">
        <v>16</v>
      </c>
      <c r="C179" s="56">
        <v>15</v>
      </c>
    </row>
    <row r="180" spans="1:3" x14ac:dyDescent="0.2">
      <c r="A180" t="s">
        <v>59</v>
      </c>
      <c r="B180" s="56">
        <v>18</v>
      </c>
      <c r="C180" s="56">
        <v>17</v>
      </c>
    </row>
    <row r="181" spans="1:3" x14ac:dyDescent="0.2">
      <c r="A181" t="s">
        <v>60</v>
      </c>
      <c r="B181" s="56">
        <v>18</v>
      </c>
      <c r="C181" s="56">
        <v>17</v>
      </c>
    </row>
    <row r="182" spans="1:3" x14ac:dyDescent="0.2">
      <c r="A182" t="s">
        <v>213</v>
      </c>
      <c r="B182" s="56">
        <v>3</v>
      </c>
      <c r="C182" s="56">
        <v>3</v>
      </c>
    </row>
    <row r="183" spans="1:3" x14ac:dyDescent="0.2">
      <c r="A183" t="s">
        <v>214</v>
      </c>
      <c r="B183" s="56">
        <v>12</v>
      </c>
      <c r="C183" s="56">
        <v>11</v>
      </c>
    </row>
    <row r="184" spans="1:3" x14ac:dyDescent="0.2">
      <c r="A184" t="s">
        <v>215</v>
      </c>
      <c r="B184" s="56">
        <v>3</v>
      </c>
      <c r="C184" s="56">
        <v>3</v>
      </c>
    </row>
    <row r="185" spans="1:3" x14ac:dyDescent="0.2">
      <c r="A185" t="s">
        <v>61</v>
      </c>
      <c r="B185" s="56">
        <v>18</v>
      </c>
      <c r="C185" s="56">
        <v>17</v>
      </c>
    </row>
    <row r="186" spans="1:3" x14ac:dyDescent="0.2">
      <c r="A186" t="s">
        <v>62</v>
      </c>
      <c r="B186" s="56">
        <v>18</v>
      </c>
      <c r="C186" s="56">
        <v>17</v>
      </c>
    </row>
    <row r="187" spans="1:3" x14ac:dyDescent="0.2">
      <c r="A187" t="s">
        <v>216</v>
      </c>
      <c r="B187" s="56">
        <v>10</v>
      </c>
      <c r="C187" s="56">
        <v>10</v>
      </c>
    </row>
    <row r="188" spans="1:3" x14ac:dyDescent="0.2">
      <c r="A188" t="s">
        <v>63</v>
      </c>
      <c r="B188" s="56">
        <v>18</v>
      </c>
      <c r="C188" s="56">
        <v>17</v>
      </c>
    </row>
    <row r="189" spans="1:3" x14ac:dyDescent="0.2">
      <c r="A189" t="s">
        <v>64</v>
      </c>
      <c r="B189" s="56">
        <v>14</v>
      </c>
      <c r="C189" s="56">
        <v>13</v>
      </c>
    </row>
    <row r="190" spans="1:3" x14ac:dyDescent="0.2">
      <c r="A190" t="s">
        <v>65</v>
      </c>
      <c r="B190" s="56">
        <v>18</v>
      </c>
      <c r="C190" s="56">
        <v>17</v>
      </c>
    </row>
    <row r="191" spans="1:3" x14ac:dyDescent="0.2">
      <c r="A191" t="s">
        <v>66</v>
      </c>
      <c r="B191" s="56">
        <v>18</v>
      </c>
      <c r="C191" s="56">
        <v>17</v>
      </c>
    </row>
    <row r="192" spans="1:3" x14ac:dyDescent="0.2">
      <c r="A192" t="s">
        <v>67</v>
      </c>
      <c r="B192" s="56">
        <v>18</v>
      </c>
      <c r="C192" s="56">
        <v>17</v>
      </c>
    </row>
    <row r="193" spans="1:3" x14ac:dyDescent="0.2">
      <c r="A193" t="s">
        <v>217</v>
      </c>
      <c r="B193" s="56">
        <v>1</v>
      </c>
      <c r="C193" s="56">
        <v>1</v>
      </c>
    </row>
    <row r="194" spans="1:3" x14ac:dyDescent="0.2">
      <c r="A194" t="s">
        <v>68</v>
      </c>
      <c r="B194" s="56">
        <v>18</v>
      </c>
      <c r="C194" s="56">
        <v>17</v>
      </c>
    </row>
    <row r="195" spans="1:3" x14ac:dyDescent="0.2">
      <c r="A195" t="s">
        <v>218</v>
      </c>
      <c r="B195" s="56">
        <v>3</v>
      </c>
      <c r="C195" s="56">
        <v>3</v>
      </c>
    </row>
    <row r="196" spans="1:3" x14ac:dyDescent="0.2">
      <c r="A196" t="s">
        <v>219</v>
      </c>
      <c r="B196" s="56">
        <v>3</v>
      </c>
      <c r="C196" s="56">
        <v>3</v>
      </c>
    </row>
    <row r="197" spans="1:3" x14ac:dyDescent="0.2">
      <c r="A197" t="s">
        <v>69</v>
      </c>
      <c r="B197" s="56">
        <v>18</v>
      </c>
      <c r="C197" s="56">
        <v>17</v>
      </c>
    </row>
    <row r="198" spans="1:3" x14ac:dyDescent="0.2">
      <c r="A198" t="s">
        <v>220</v>
      </c>
      <c r="B198" s="56">
        <v>5</v>
      </c>
      <c r="C198" s="56">
        <v>5</v>
      </c>
    </row>
    <row r="199" spans="1:3" x14ac:dyDescent="0.2">
      <c r="A199" t="s">
        <v>221</v>
      </c>
      <c r="B199" s="56">
        <v>8</v>
      </c>
      <c r="C199" s="56">
        <v>7</v>
      </c>
    </row>
    <row r="200" spans="1:3" x14ac:dyDescent="0.2">
      <c r="A200" t="s">
        <v>222</v>
      </c>
      <c r="B200" s="56">
        <v>17</v>
      </c>
      <c r="C200" s="56">
        <v>16</v>
      </c>
    </row>
    <row r="201" spans="1:3" x14ac:dyDescent="0.2">
      <c r="A201" t="s">
        <v>223</v>
      </c>
      <c r="B201" s="56">
        <v>14</v>
      </c>
      <c r="C201" s="56">
        <v>13</v>
      </c>
    </row>
    <row r="202" spans="1:3" x14ac:dyDescent="0.2">
      <c r="A202" t="s">
        <v>224</v>
      </c>
      <c r="B202" s="56">
        <v>1</v>
      </c>
      <c r="C202" s="56">
        <v>1</v>
      </c>
    </row>
    <row r="203" spans="1:3" x14ac:dyDescent="0.2">
      <c r="A203" t="s">
        <v>225</v>
      </c>
      <c r="B203" s="56">
        <v>2</v>
      </c>
      <c r="C203" s="56">
        <v>1</v>
      </c>
    </row>
    <row r="204" spans="1:3" x14ac:dyDescent="0.2">
      <c r="A204" t="s">
        <v>70</v>
      </c>
      <c r="B204" s="56">
        <v>18</v>
      </c>
      <c r="C204" s="56">
        <v>17</v>
      </c>
    </row>
    <row r="205" spans="1:3" x14ac:dyDescent="0.2">
      <c r="A205" t="s">
        <v>226</v>
      </c>
      <c r="B205" s="56">
        <v>10</v>
      </c>
      <c r="C205" s="56">
        <v>10</v>
      </c>
    </row>
    <row r="206" spans="1:3" x14ac:dyDescent="0.2">
      <c r="A206" t="s">
        <v>227</v>
      </c>
      <c r="B206" s="56">
        <v>12</v>
      </c>
      <c r="C206" s="56">
        <v>11</v>
      </c>
    </row>
    <row r="207" spans="1:3" x14ac:dyDescent="0.2">
      <c r="A207" t="s">
        <v>71</v>
      </c>
      <c r="B207" s="56">
        <v>18</v>
      </c>
      <c r="C207" s="56">
        <v>17</v>
      </c>
    </row>
    <row r="208" spans="1:3" x14ac:dyDescent="0.2">
      <c r="A208" t="s">
        <v>228</v>
      </c>
      <c r="B208" s="56">
        <v>7</v>
      </c>
      <c r="C208" s="56">
        <v>7</v>
      </c>
    </row>
    <row r="209" spans="1:3" x14ac:dyDescent="0.2">
      <c r="A209" t="s">
        <v>229</v>
      </c>
      <c r="B209" s="56">
        <v>2</v>
      </c>
      <c r="C209" s="56">
        <v>2</v>
      </c>
    </row>
    <row r="210" spans="1:3" x14ac:dyDescent="0.2">
      <c r="A210" t="s">
        <v>72</v>
      </c>
      <c r="B210" s="56">
        <v>17</v>
      </c>
      <c r="C210" s="56">
        <v>16</v>
      </c>
    </row>
  </sheetData>
  <pageMargins left="0.75" right="0.75" top="1" bottom="1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50</TotalTime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2022</vt:lpstr>
      <vt:lpstr>historia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Tuomo</dc:creator>
  <dc:description/>
  <cp:lastModifiedBy>Tapani Tapio</cp:lastModifiedBy>
  <cp:revision>6</cp:revision>
  <dcterms:created xsi:type="dcterms:W3CDTF">2011-10-01T03:07:12Z</dcterms:created>
  <dcterms:modified xsi:type="dcterms:W3CDTF">2022-10-17T09:04:53Z</dcterms:modified>
  <dc:language>fi-FI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