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pply\rallit\v2021\"/>
    </mc:Choice>
  </mc:AlternateContent>
  <xr:revisionPtr revIDLastSave="0" documentId="13_ncr:1_{D5483DBD-7496-45FB-92BF-74F7A7F2B66F}" xr6:coauthVersionLast="47" xr6:coauthVersionMax="47" xr10:uidLastSave="{00000000-0000-0000-0000-000000000000}"/>
  <bookViews>
    <workbookView xWindow="-22770" yWindow="240" windowWidth="21240" windowHeight="15150" xr2:uid="{00000000-000D-0000-FFFF-FFFF00000000}"/>
  </bookViews>
  <sheets>
    <sheet name="2021" sheetId="1" r:id="rId1"/>
    <sheet name="historia" sheetId="2" r:id="rId2"/>
  </sheets>
  <calcPr calcId="191029"/>
</workbook>
</file>

<file path=xl/calcChain.xml><?xml version="1.0" encoding="utf-8"?>
<calcChain xmlns="http://schemas.openxmlformats.org/spreadsheetml/2006/main">
  <c r="C3" i="1" l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C84" i="1"/>
  <c r="C90" i="1" s="1"/>
  <c r="C142" i="1" s="1"/>
  <c r="J84" i="1" l="1"/>
  <c r="J90" i="1" s="1"/>
  <c r="J142" i="1" s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4" i="1"/>
  <c r="P144" i="1"/>
  <c r="O144" i="1"/>
  <c r="N144" i="1"/>
  <c r="M144" i="1"/>
  <c r="L144" i="1"/>
  <c r="K144" i="1"/>
  <c r="P142" i="1"/>
  <c r="O142" i="1"/>
  <c r="N142" i="1"/>
  <c r="M142" i="1"/>
  <c r="L142" i="1"/>
  <c r="K142" i="1"/>
  <c r="P90" i="1"/>
  <c r="O90" i="1"/>
  <c r="N90" i="1"/>
  <c r="M90" i="1"/>
  <c r="L90" i="1"/>
  <c r="K90" i="1"/>
  <c r="P84" i="1"/>
  <c r="O84" i="1"/>
  <c r="N84" i="1"/>
  <c r="M84" i="1"/>
  <c r="L84" i="1"/>
  <c r="K84" i="1"/>
  <c r="I84" i="1"/>
  <c r="I90" i="1" s="1"/>
  <c r="I142" i="1" s="1"/>
  <c r="F84" i="1"/>
  <c r="F90" i="1" s="1"/>
  <c r="F142" i="1" s="1"/>
  <c r="E84" i="1"/>
  <c r="E90" i="1" s="1"/>
  <c r="E142" i="1" s="1"/>
  <c r="D84" i="1"/>
  <c r="D90" i="1" s="1"/>
  <c r="D142" i="1" s="1"/>
  <c r="P3" i="1"/>
  <c r="O3" i="1"/>
  <c r="N3" i="1"/>
  <c r="M3" i="1"/>
  <c r="L3" i="1"/>
  <c r="K3" i="1"/>
  <c r="C151" i="1"/>
  <c r="D144" i="1" l="1"/>
  <c r="C144" i="1"/>
  <c r="A64" i="1"/>
  <c r="Q64" i="1"/>
  <c r="A65" i="1"/>
  <c r="Q65" i="1"/>
  <c r="A66" i="1"/>
  <c r="Q66" i="1"/>
  <c r="A67" i="1"/>
  <c r="Q67" i="1"/>
  <c r="A68" i="1"/>
  <c r="Q68" i="1"/>
  <c r="A69" i="1"/>
  <c r="Q69" i="1"/>
  <c r="A70" i="1"/>
  <c r="Q70" i="1"/>
  <c r="A71" i="1"/>
  <c r="Q71" i="1"/>
  <c r="A72" i="1"/>
  <c r="Q72" i="1"/>
  <c r="A73" i="1"/>
  <c r="Q73" i="1"/>
  <c r="A74" i="1"/>
  <c r="Q74" i="1"/>
  <c r="A75" i="1"/>
  <c r="Q75" i="1"/>
  <c r="A76" i="1"/>
  <c r="Q76" i="1"/>
  <c r="A77" i="1"/>
  <c r="Q77" i="1"/>
  <c r="A78" i="1"/>
  <c r="Q78" i="1"/>
  <c r="A79" i="1"/>
  <c r="Q79" i="1"/>
  <c r="A80" i="1"/>
  <c r="Q80" i="1"/>
  <c r="A81" i="1"/>
  <c r="Q81" i="1"/>
  <c r="A82" i="1"/>
  <c r="Q82" i="1"/>
  <c r="A83" i="1"/>
  <c r="Q83" i="1"/>
  <c r="Q63" i="1" l="1"/>
  <c r="A63" i="1"/>
  <c r="A62" i="1"/>
  <c r="A61" i="1"/>
  <c r="A60" i="1"/>
  <c r="A59" i="1"/>
  <c r="Q107" i="1" l="1"/>
  <c r="R107" i="1" s="1"/>
  <c r="Q123" i="1"/>
  <c r="R123" i="1" s="1"/>
  <c r="Q139" i="1"/>
  <c r="R139" i="1" s="1"/>
  <c r="Q140" i="1"/>
  <c r="R140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O143" i="1" l="1"/>
  <c r="Q44" i="1"/>
  <c r="A58" i="1"/>
  <c r="A57" i="1"/>
  <c r="A56" i="1"/>
  <c r="A55" i="1"/>
  <c r="A54" i="1"/>
  <c r="A53" i="1"/>
  <c r="A52" i="1"/>
  <c r="A51" i="1"/>
  <c r="A50" i="1"/>
  <c r="Q106" i="1"/>
  <c r="R106" i="1" s="1"/>
  <c r="Q105" i="1"/>
  <c r="R105" i="1" s="1"/>
  <c r="Q104" i="1"/>
  <c r="R104" i="1" s="1"/>
  <c r="Q103" i="1"/>
  <c r="R103" i="1" s="1"/>
  <c r="Q94" i="1"/>
  <c r="R94" i="1" s="1"/>
  <c r="Q92" i="1"/>
  <c r="R92" i="1" s="1"/>
  <c r="Q91" i="1"/>
  <c r="Q93" i="1"/>
  <c r="R93" i="1" s="1"/>
  <c r="L143" i="1"/>
  <c r="K143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N143" i="1"/>
  <c r="Q47" i="1"/>
  <c r="Q46" i="1"/>
  <c r="Q45" i="1"/>
  <c r="Q43" i="1"/>
  <c r="Q42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A47" i="1"/>
  <c r="A46" i="1"/>
  <c r="A44" i="1"/>
  <c r="A43" i="1"/>
  <c r="A42" i="1"/>
  <c r="A37" i="1"/>
  <c r="A36" i="1"/>
  <c r="A35" i="1"/>
  <c r="A29" i="1"/>
  <c r="A24" i="1"/>
  <c r="A22" i="1"/>
  <c r="A7" i="1"/>
  <c r="P143" i="1"/>
  <c r="M143" i="1"/>
  <c r="Q4" i="1"/>
  <c r="D148" i="1" l="1"/>
  <c r="R91" i="1"/>
  <c r="J3" i="1"/>
  <c r="J144" i="1"/>
  <c r="I144" i="1"/>
  <c r="F144" i="1"/>
  <c r="E144" i="1"/>
  <c r="D147" i="1"/>
  <c r="D146" i="1" l="1"/>
  <c r="D3" i="1"/>
  <c r="E3" i="1" l="1"/>
  <c r="F3" i="1" l="1"/>
  <c r="I3" i="1" l="1"/>
  <c r="R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Tapsa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  <family val="2"/>
          </rPr>
          <t>joukkueet lopussa</t>
        </r>
      </text>
    </comment>
    <comment ref="B3" authorId="0" shapeId="0" xr:uid="{00000000-0006-0000-0000-000002000000}">
      <text>
        <r>
          <rPr>
            <sz val="8"/>
            <color rgb="FF000000"/>
            <rFont val="Tahoma"/>
            <family val="2"/>
          </rPr>
          <t>Peruslajeissa puutteet merkattu 1:llä</t>
        </r>
      </text>
    </comment>
    <comment ref="R3" authorId="0" shapeId="0" xr:uid="{00000000-0006-0000-0000-000003000000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143" authorId="0" shapeId="0" xr:uid="{00000000-0006-0000-0000-000004000000}">
      <text>
        <r>
          <rPr>
            <sz val="8"/>
            <color indexed="81"/>
            <rFont val="Tahoma"/>
            <family val="2"/>
          </rPr>
          <t>joukkueet lopussa</t>
        </r>
      </text>
    </comment>
  </commentList>
</comments>
</file>

<file path=xl/sharedStrings.xml><?xml version="1.0" encoding="utf-8"?>
<sst xmlns="http://schemas.openxmlformats.org/spreadsheetml/2006/main" count="395" uniqueCount="251">
  <si>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</si>
  <si>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</si>
  <si>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</si>
  <si>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</si>
  <si>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</si>
  <si>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</si>
  <si>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Peruslajit </t>
  </si>
  <si>
    <t xml:space="preserve">Lähtötaso </t>
  </si>
  <si>
    <t>Ässät</t>
  </si>
  <si>
    <t>merikotka</t>
  </si>
  <si>
    <t>merimetso</t>
  </si>
  <si>
    <t>teeri</t>
  </si>
  <si>
    <t>ampuhaukka</t>
  </si>
  <si>
    <t>tilhi</t>
  </si>
  <si>
    <t>mustalintu</t>
  </si>
  <si>
    <t>tundrakurmitsa</t>
  </si>
  <si>
    <t>kulorastas</t>
  </si>
  <si>
    <t>pilkkasiipi</t>
  </si>
  <si>
    <t xml:space="preserve">yht. </t>
  </si>
  <si>
    <t>kyhmyjoutsen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</si>
  <si>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</si>
  <si>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</si>
  <si>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</si>
  <si>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</si>
  <si>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</si>
  <si>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</si>
  <si>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</si>
  <si>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</si>
  <si>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</si>
  <si>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silkkiuikku</t>
  </si>
  <si>
    <t>varpushaukka</t>
  </si>
  <si>
    <t>nokikana</t>
  </si>
  <si>
    <t>kurki</t>
  </si>
  <si>
    <t>tylli</t>
  </si>
  <si>
    <t>kapustarinta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</si>
  <si>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</si>
  <si>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</si>
  <si>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</si>
  <si>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</si>
  <si>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</si>
  <si>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</si>
  <si>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</si>
  <si>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</si>
  <si>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</si>
  <si>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</si>
  <si>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</si>
  <si>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</si>
  <si>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rautiainen</t>
  </si>
  <si>
    <t>punarinta</t>
  </si>
  <si>
    <t>mustarastas</t>
  </si>
  <si>
    <t>räkättirastas</t>
  </si>
  <si>
    <t>laulurastas</t>
  </si>
  <si>
    <t>punakylkirastas</t>
  </si>
  <si>
    <t>hippiäinen</t>
  </si>
  <si>
    <t>hömötiainen</t>
  </si>
  <si>
    <t>sinitiainen</t>
  </si>
  <si>
    <t>talitiainen</t>
  </si>
  <si>
    <t>puukiipijä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</si>
  <si>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</si>
  <si>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</si>
  <si>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</si>
  <si>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</si>
  <si>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</si>
  <si>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</si>
  <si>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</si>
  <si>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</si>
  <si>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</si>
  <si>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</si>
  <si>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</si>
  <si>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</si>
  <si>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pikkujoutsen</t>
  </si>
  <si>
    <t>metsähanhi</t>
  </si>
  <si>
    <t>lyhytnokkahanhi</t>
  </si>
  <si>
    <t>tundrahanhi</t>
  </si>
  <si>
    <t>merihanhi</t>
  </si>
  <si>
    <t>kanadanhanhi</t>
  </si>
  <si>
    <t>valkoposkihanhi</t>
  </si>
  <si>
    <t>ristisorsa</t>
  </si>
  <si>
    <t>harmaasorsa</t>
  </si>
  <si>
    <t>heinätavi</t>
  </si>
  <si>
    <t>lapasorsa</t>
  </si>
  <si>
    <t>punasotka</t>
  </si>
  <si>
    <t>lapasotka</t>
  </si>
  <si>
    <t>haahka</t>
  </si>
  <si>
    <t>alli</t>
  </si>
  <si>
    <t>uivelo</t>
  </si>
  <si>
    <t>pyy</t>
  </si>
  <si>
    <t>metso</t>
  </si>
  <si>
    <t>kaakkuri</t>
  </si>
  <si>
    <t>kuikka</t>
  </si>
  <si>
    <t>pikku-uikku</t>
  </si>
  <si>
    <t>härkälintu</t>
  </si>
  <si>
    <t>mustakurkku-uikku</t>
  </si>
  <si>
    <t>harmaahaikara</t>
  </si>
  <si>
    <t>mehiläishaukka</t>
  </si>
  <si>
    <t>haarahaukka</t>
  </si>
  <si>
    <t>ruskosuohaukka</t>
  </si>
  <si>
    <t>sinisuohaukka</t>
  </si>
  <si>
    <t>arosuohaukka</t>
  </si>
  <si>
    <t>kanahaukka</t>
  </si>
  <si>
    <t>hiirihaukka</t>
  </si>
  <si>
    <t>piekana</t>
  </si>
  <si>
    <t>maakotka</t>
  </si>
  <si>
    <t>sääksi</t>
  </si>
  <si>
    <t>tuulihaukka</t>
  </si>
  <si>
    <t>nuolihaukka</t>
  </si>
  <si>
    <t>tunturihaukka</t>
  </si>
  <si>
    <t>muuttohaukka</t>
  </si>
  <si>
    <t>luhtakana</t>
  </si>
  <si>
    <t>töyhtöhyyppä</t>
  </si>
  <si>
    <t>isosirri</t>
  </si>
  <si>
    <t>pulmussirri</t>
  </si>
  <si>
    <t>pikkusirri</t>
  </si>
  <si>
    <t>kuovisirri</t>
  </si>
  <si>
    <t>merisirri</t>
  </si>
  <si>
    <t>jänkäsirriäinen</t>
  </si>
  <si>
    <t>suokukko</t>
  </si>
  <si>
    <t>jänkäkurppa</t>
  </si>
  <si>
    <t>lehtokurppa</t>
  </si>
  <si>
    <t>punakuiri</t>
  </si>
  <si>
    <t>kuovi</t>
  </si>
  <si>
    <t>mustaviklo</t>
  </si>
  <si>
    <t>punajalkaviklo</t>
  </si>
  <si>
    <t>valkoviklo</t>
  </si>
  <si>
    <t>liro</t>
  </si>
  <si>
    <t>rantasipi</t>
  </si>
  <si>
    <t>karikukko</t>
  </si>
  <si>
    <t>merikihu</t>
  </si>
  <si>
    <t>pikkulokki</t>
  </si>
  <si>
    <t>selkälokki</t>
  </si>
  <si>
    <t>kalatiira</t>
  </si>
  <si>
    <t>lapintiira</t>
  </si>
  <si>
    <t>ruokki</t>
  </si>
  <si>
    <t>riskilä</t>
  </si>
  <si>
    <t>pikkuruokki</t>
  </si>
  <si>
    <t>uuttukyyhky</t>
  </si>
  <si>
    <t>turkinkyyhky</t>
  </si>
  <si>
    <t>hiiripöllö</t>
  </si>
  <si>
    <t>varpuspöllö</t>
  </si>
  <si>
    <t>suopöllö</t>
  </si>
  <si>
    <t>helmipöllö</t>
  </si>
  <si>
    <t>tervapääsky</t>
  </si>
  <si>
    <t>palokärki</t>
  </si>
  <si>
    <t>valkoselkätikka</t>
  </si>
  <si>
    <t>pikkutikka</t>
  </si>
  <si>
    <t>pohjantikka</t>
  </si>
  <si>
    <t>pikkukiuru</t>
  </si>
  <si>
    <t>kangaskiuru</t>
  </si>
  <si>
    <t>tunturikiuru</t>
  </si>
  <si>
    <t>törmäpääsky</t>
  </si>
  <si>
    <t>räystäspääsky</t>
  </si>
  <si>
    <t>isokirvinen</t>
  </si>
  <si>
    <t>metsäkirvinen</t>
  </si>
  <si>
    <t>lapinkirvinen</t>
  </si>
  <si>
    <t>keltavästäräkki</t>
  </si>
  <si>
    <t>koskikara</t>
  </si>
  <si>
    <t>peukaloinen</t>
  </si>
  <si>
    <t>sinirinta</t>
  </si>
  <si>
    <t>mustaleppälintu</t>
  </si>
  <si>
    <t>leppälintu</t>
  </si>
  <si>
    <t>pensastasku</t>
  </si>
  <si>
    <t>kivitasku</t>
  </si>
  <si>
    <t>ruokokerttunen</t>
  </si>
  <si>
    <t>lehtokerttu</t>
  </si>
  <si>
    <t>hernekerttu</t>
  </si>
  <si>
    <t>taigauunilintu</t>
  </si>
  <si>
    <t>tiltaltti</t>
  </si>
  <si>
    <t>pajulintu</t>
  </si>
  <si>
    <t>harmaasieppo</t>
  </si>
  <si>
    <t>viiksitimali</t>
  </si>
  <si>
    <t>pyrstötiainen</t>
  </si>
  <si>
    <t>lapintiainen</t>
  </si>
  <si>
    <t>kuusitiainen</t>
  </si>
  <si>
    <t>pähkinänakkeli</t>
  </si>
  <si>
    <t>isolepinkäinen</t>
  </si>
  <si>
    <t>närhi</t>
  </si>
  <si>
    <t>pähkinähakki</t>
  </si>
  <si>
    <t>naakka</t>
  </si>
  <si>
    <t>mustavaris</t>
  </si>
  <si>
    <t>kottarainen</t>
  </si>
  <si>
    <t>pikkuvarpunen</t>
  </si>
  <si>
    <t>hemppo</t>
  </si>
  <si>
    <t>vuorihemppo</t>
  </si>
  <si>
    <t>tundraurpiainen</t>
  </si>
  <si>
    <t>kirjosiipikäpylintu</t>
  </si>
  <si>
    <t>pikkukäpylintu</t>
  </si>
  <si>
    <t>isokäpylintu</t>
  </si>
  <si>
    <t>taviokuurna</t>
  </si>
  <si>
    <t>lapinsirkku</t>
  </si>
  <si>
    <t>pulmunen</t>
  </si>
  <si>
    <t>pohjansirkku</t>
  </si>
  <si>
    <t>pikkusirkku</t>
  </si>
  <si>
    <t xml:space="preserve">bottom line älä poista tätä bottom line älä poista tätä bottom line älä poista tätä bottom line älä poista tätä </t>
  </si>
  <si>
    <t>nr7</t>
  </si>
  <si>
    <t>nr6</t>
  </si>
  <si>
    <t>mustapääkerttu</t>
  </si>
  <si>
    <t>fasaani</t>
  </si>
  <si>
    <t>isolokki</t>
  </si>
  <si>
    <t>sepelrastas</t>
  </si>
  <si>
    <t>nr8</t>
  </si>
  <si>
    <t>nr9</t>
  </si>
  <si>
    <t>nr10</t>
  </si>
  <si>
    <t>nr11</t>
  </si>
  <si>
    <t xml:space="preserve">Joukkue </t>
  </si>
  <si>
    <t xml:space="preserve">Sijoitus </t>
  </si>
  <si>
    <t>nr12</t>
  </si>
  <si>
    <t>käki</t>
  </si>
  <si>
    <t>Pikkukuovi</t>
  </si>
  <si>
    <t>Mustapyrstökuiri</t>
  </si>
  <si>
    <t>viiriäinen</t>
  </si>
  <si>
    <t>meriharakka</t>
  </si>
  <si>
    <t>pikkutylli</t>
  </si>
  <si>
    <t>lapinsirri</t>
  </si>
  <si>
    <t>vesipääsky</t>
  </si>
  <si>
    <t>räyskä</t>
  </si>
  <si>
    <t>riuttatiira</t>
  </si>
  <si>
    <t>pikkutiira</t>
  </si>
  <si>
    <t>mustatiira</t>
  </si>
  <si>
    <t>käenpiika</t>
  </si>
  <si>
    <t>taigakirvinen</t>
  </si>
  <si>
    <t>pensaskerttu</t>
  </si>
  <si>
    <t>kirjosieppo</t>
  </si>
  <si>
    <t>pikkulepinkäinen</t>
  </si>
  <si>
    <t>metsäviklo</t>
  </si>
  <si>
    <t>tikli</t>
  </si>
  <si>
    <t>punavarpunen</t>
  </si>
  <si>
    <t>Havaintohistoria 2002 - 2017 eli maksimi on 16</t>
  </si>
  <si>
    <t>lyhytvarvas-/pikkukiuru</t>
  </si>
  <si>
    <t>kaikki peruslajit saatu; 80</t>
  </si>
  <si>
    <t>Rallin yhteislajimäärä:</t>
  </si>
  <si>
    <t>Peruslajit</t>
  </si>
  <si>
    <t>Huutolajit</t>
  </si>
  <si>
    <t>SP/VEL-lajit</t>
  </si>
  <si>
    <t>Joukkueet:</t>
  </si>
  <si>
    <t>nr1</t>
  </si>
  <si>
    <t>nr2</t>
  </si>
  <si>
    <t>nr3</t>
  </si>
  <si>
    <t>nr4</t>
  </si>
  <si>
    <t>nr5</t>
  </si>
  <si>
    <t>TÄYTÄ KÄSIN, JOS SP-LAJIT SISÄLTÄÄ LAJEJA, JOITA EI MUUTEN HAVAITTU!</t>
  </si>
  <si>
    <t>Meskit</t>
  </si>
  <si>
    <t>Toiset kuulee ääniä</t>
  </si>
  <si>
    <t>pikkukuovi</t>
  </si>
  <si>
    <t>mustaotsalepinkäinen</t>
  </si>
  <si>
    <t>niittysuohaukka</t>
  </si>
  <si>
    <t>mustapyrstökuiri</t>
  </si>
  <si>
    <t>Esa Hohtola, Tuomas Herva, Oiva Latvalehto, Arto Niemi</t>
  </si>
  <si>
    <t>Jouni, Saana ja Veikka Meski</t>
  </si>
  <si>
    <r>
      <t xml:space="preserve">Hailuodon syysralli 14.8.2021 </t>
    </r>
    <r>
      <rPr>
        <sz val="8"/>
        <rFont val="Arial"/>
        <family val="2"/>
      </rPr>
      <t>(päivitetty 14.8.2021 23:00)</t>
    </r>
  </si>
  <si>
    <t>Hannu Kianen, Tuomas Lepistö, Juha Markkola, Johannes Ronkainen</t>
  </si>
  <si>
    <t>Hongankolistajat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</si>
</sst>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color rgb="FF000000"/>
      <name val="Tahoma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26"/>
      </patternFill>
    </fill>
    <fill>
      <patternFill patternType="solid">
        <fgColor rgb="FFFF6600"/>
        <bgColor indexed="52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auto="1"/>
        <bgColor auto="1"/>
      </patternFill>
    </fill>
    <fill>
      <patternFill patternType="lightUp">
        <fgColor auto="1"/>
        <bgColor rgb="FF99CCFF"/>
      </patternFill>
    </fill>
    <fill>
      <patternFill patternType="lightUp">
        <fgColor theme="1"/>
        <bgColor rgb="FF99CCFF"/>
      </patternFill>
    </fill>
    <fill>
      <patternFill patternType="solid">
        <fgColor rgb="FF99CCFF"/>
        <bgColor theme="1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7" fillId="2" borderId="1" applyProtection="0"/>
    <xf numFmtId="0" fontId="5" fillId="0" borderId="0"/>
  </cellStyleXfs>
  <cellXfs count="125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1" fillId="0" borderId="0" xfId="1" applyFont="1"/>
    <xf numFmtId="0" fontId="0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3" borderId="4" xfId="1" applyFont="1" applyFill="1" applyBorder="1"/>
    <xf numFmtId="0" fontId="2" fillId="5" borderId="4" xfId="1" applyFont="1" applyFill="1" applyBorder="1" applyAlignment="1">
      <alignment horizontal="center"/>
    </xf>
    <xf numFmtId="0" fontId="2" fillId="3" borderId="5" xfId="1" applyFont="1" applyFill="1" applyBorder="1"/>
    <xf numFmtId="0" fontId="0" fillId="5" borderId="5" xfId="1" applyFont="1" applyFill="1" applyBorder="1" applyAlignment="1">
      <alignment horizontal="center"/>
    </xf>
    <xf numFmtId="0" fontId="5" fillId="3" borderId="6" xfId="1" applyFill="1" applyBorder="1" applyAlignment="1">
      <alignment horizontal="center"/>
    </xf>
    <xf numFmtId="0" fontId="0" fillId="3" borderId="7" xfId="1" applyFont="1" applyFill="1" applyBorder="1"/>
    <xf numFmtId="0" fontId="5" fillId="3" borderId="7" xfId="1" applyFill="1" applyBorder="1" applyAlignment="1">
      <alignment horizontal="center"/>
    </xf>
    <xf numFmtId="0" fontId="0" fillId="3" borderId="8" xfId="1" applyFont="1" applyFill="1" applyBorder="1"/>
    <xf numFmtId="0" fontId="5" fillId="0" borderId="8" xfId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5" borderId="8" xfId="1" applyFill="1" applyBorder="1" applyAlignment="1">
      <alignment horizontal="center"/>
    </xf>
    <xf numFmtId="0" fontId="2" fillId="3" borderId="9" xfId="1" applyFont="1" applyFill="1" applyBorder="1"/>
    <xf numFmtId="0" fontId="0" fillId="3" borderId="6" xfId="1" applyFont="1" applyFill="1" applyBorder="1"/>
    <xf numFmtId="0" fontId="5" fillId="4" borderId="6" xfId="1" applyFill="1" applyBorder="1" applyAlignment="1">
      <alignment horizontal="center"/>
    </xf>
    <xf numFmtId="0" fontId="5" fillId="5" borderId="0" xfId="1" applyFill="1" applyBorder="1" applyAlignment="1">
      <alignment horizontal="center"/>
    </xf>
    <xf numFmtId="0" fontId="5" fillId="4" borderId="7" xfId="1" applyFill="1" applyBorder="1" applyAlignment="1">
      <alignment horizontal="center"/>
    </xf>
    <xf numFmtId="0" fontId="0" fillId="3" borderId="0" xfId="1" applyFont="1" applyFill="1"/>
    <xf numFmtId="0" fontId="2" fillId="4" borderId="0" xfId="1" applyFont="1" applyFill="1" applyAlignment="1">
      <alignment horizontal="center"/>
    </xf>
    <xf numFmtId="0" fontId="2" fillId="5" borderId="0" xfId="1" applyFont="1" applyFill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0" fillId="0" borderId="0" xfId="1" applyFont="1"/>
    <xf numFmtId="0" fontId="2" fillId="6" borderId="0" xfId="1" applyFont="1" applyFill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3" fillId="3" borderId="2" xfId="1" applyFont="1" applyFill="1" applyBorder="1"/>
    <xf numFmtId="0" fontId="3" fillId="4" borderId="1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5" fillId="0" borderId="0" xfId="1" applyAlignment="1">
      <alignment horizontal="right"/>
    </xf>
    <xf numFmtId="0" fontId="0" fillId="3" borderId="2" xfId="1" applyFont="1" applyFill="1" applyBorder="1" applyAlignment="1">
      <alignment horizontal="right"/>
    </xf>
    <xf numFmtId="0" fontId="2" fillId="5" borderId="12" xfId="1" applyFont="1" applyFill="1" applyBorder="1" applyAlignment="1">
      <alignment horizontal="right"/>
    </xf>
    <xf numFmtId="0" fontId="3" fillId="5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7" borderId="7" xfId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0" fillId="3" borderId="13" xfId="1" applyFont="1" applyFill="1" applyBorder="1"/>
    <xf numFmtId="0" fontId="5" fillId="3" borderId="0" xfId="1" applyFill="1" applyBorder="1" applyAlignment="1">
      <alignment horizontal="center"/>
    </xf>
    <xf numFmtId="0" fontId="0" fillId="4" borderId="0" xfId="1" applyFont="1" applyFill="1" applyBorder="1" applyAlignment="1">
      <alignment horizontal="center"/>
    </xf>
    <xf numFmtId="0" fontId="0" fillId="3" borderId="0" xfId="1" applyFont="1" applyFill="1" applyBorder="1" applyAlignment="1">
      <alignment horizontal="center"/>
    </xf>
    <xf numFmtId="0" fontId="5" fillId="0" borderId="0" xfId="1" applyBorder="1" applyAlignment="1">
      <alignment horizontal="center"/>
    </xf>
    <xf numFmtId="0" fontId="2" fillId="3" borderId="14" xfId="1" applyFont="1" applyFill="1" applyBorder="1"/>
    <xf numFmtId="0" fontId="5" fillId="0" borderId="14" xfId="1" applyBorder="1" applyAlignment="1">
      <alignment horizontal="center"/>
    </xf>
    <xf numFmtId="0" fontId="5" fillId="3" borderId="14" xfId="1" applyFill="1" applyBorder="1" applyAlignment="1">
      <alignment horizontal="center"/>
    </xf>
    <xf numFmtId="0" fontId="5" fillId="5" borderId="14" xfId="1" applyFill="1" applyBorder="1" applyAlignment="1">
      <alignment horizontal="center"/>
    </xf>
    <xf numFmtId="0" fontId="0" fillId="3" borderId="0" xfId="1" applyFont="1" applyFill="1" applyBorder="1"/>
    <xf numFmtId="0" fontId="0" fillId="4" borderId="7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5" fillId="5" borderId="13" xfId="1" applyFill="1" applyBorder="1" applyAlignment="1">
      <alignment horizontal="center"/>
    </xf>
    <xf numFmtId="0" fontId="0" fillId="5" borderId="7" xfId="1" applyFont="1" applyFill="1" applyBorder="1" applyAlignment="1">
      <alignment horizontal="center"/>
    </xf>
    <xf numFmtId="0" fontId="5" fillId="5" borderId="9" xfId="1" applyFill="1" applyBorder="1" applyAlignment="1">
      <alignment horizontal="center"/>
    </xf>
    <xf numFmtId="0" fontId="2" fillId="0" borderId="0" xfId="3" applyFont="1"/>
    <xf numFmtId="16" fontId="5" fillId="0" borderId="0" xfId="3" quotePrefix="1" applyNumberFormat="1" applyFont="1"/>
    <xf numFmtId="0" fontId="5" fillId="0" borderId="0" xfId="3"/>
    <xf numFmtId="1" fontId="5" fillId="0" borderId="0" xfId="3" applyNumberFormat="1"/>
    <xf numFmtId="0" fontId="5" fillId="0" borderId="0" xfId="3" applyFont="1"/>
    <xf numFmtId="0" fontId="0" fillId="0" borderId="0" xfId="3" applyFont="1"/>
    <xf numFmtId="0" fontId="0" fillId="3" borderId="14" xfId="1" applyFont="1" applyFill="1" applyBorder="1"/>
    <xf numFmtId="0" fontId="3" fillId="8" borderId="18" xfId="1" applyFont="1" applyFill="1" applyBorder="1" applyAlignment="1">
      <alignment horizontal="center" vertical="center" wrapText="1"/>
    </xf>
    <xf numFmtId="0" fontId="0" fillId="0" borderId="15" xfId="1" applyFont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4" xfId="1" applyFont="1" applyBorder="1" applyAlignment="1">
      <alignment horizontal="center" vertical="center" wrapText="1"/>
    </xf>
    <xf numFmtId="0" fontId="0" fillId="0" borderId="27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/>
    </xf>
    <xf numFmtId="0" fontId="3" fillId="0" borderId="16" xfId="1" applyFont="1" applyBorder="1" applyAlignment="1">
      <alignment vertical="center"/>
    </xf>
    <xf numFmtId="0" fontId="2" fillId="0" borderId="28" xfId="1" applyFont="1" applyBorder="1" applyAlignment="1">
      <alignment horizontal="center"/>
    </xf>
    <xf numFmtId="0" fontId="0" fillId="0" borderId="0" xfId="1" applyFont="1" applyBorder="1"/>
    <xf numFmtId="0" fontId="5" fillId="0" borderId="0" xfId="1" applyBorder="1"/>
    <xf numFmtId="0" fontId="5" fillId="10" borderId="7" xfId="1" applyFill="1" applyBorder="1" applyAlignment="1">
      <alignment horizontal="center"/>
    </xf>
    <xf numFmtId="0" fontId="5" fillId="11" borderId="7" xfId="1" applyFill="1" applyBorder="1" applyAlignment="1">
      <alignment horizontal="center"/>
    </xf>
    <xf numFmtId="0" fontId="5" fillId="12" borderId="7" xfId="1" applyFill="1" applyBorder="1" applyAlignment="1">
      <alignment horizontal="center"/>
    </xf>
    <xf numFmtId="0" fontId="5" fillId="13" borderId="7" xfId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3" fillId="3" borderId="40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2" fillId="3" borderId="41" xfId="1" applyFont="1" applyFill="1" applyBorder="1" applyAlignment="1">
      <alignment horizontal="center"/>
    </xf>
    <xf numFmtId="0" fontId="5" fillId="3" borderId="42" xfId="1" applyFill="1" applyBorder="1" applyAlignment="1">
      <alignment horizontal="center"/>
    </xf>
    <xf numFmtId="0" fontId="8" fillId="3" borderId="43" xfId="1" applyFont="1" applyFill="1" applyBorder="1" applyAlignment="1">
      <alignment horizontal="center"/>
    </xf>
    <xf numFmtId="0" fontId="5" fillId="3" borderId="39" xfId="1" applyFill="1" applyBorder="1" applyAlignment="1">
      <alignment horizontal="center"/>
    </xf>
    <xf numFmtId="0" fontId="5" fillId="11" borderId="39" xfId="1" applyFill="1" applyBorder="1" applyAlignment="1">
      <alignment horizontal="center"/>
    </xf>
    <xf numFmtId="0" fontId="5" fillId="7" borderId="39" xfId="1" applyFill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3" fillId="0" borderId="40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5" fillId="0" borderId="8" xfId="1" applyFill="1" applyBorder="1" applyAlignment="1">
      <alignment horizontal="center"/>
    </xf>
    <xf numFmtId="0" fontId="5" fillId="0" borderId="42" xfId="1" applyFill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5" fillId="0" borderId="6" xfId="1" applyFill="1" applyBorder="1" applyAlignment="1">
      <alignment horizontal="center"/>
    </xf>
    <xf numFmtId="0" fontId="5" fillId="0" borderId="39" xfId="1" applyFill="1" applyBorder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0" fillId="0" borderId="30" xfId="1" applyFont="1" applyBorder="1" applyAlignment="1"/>
    <xf numFmtId="0" fontId="0" fillId="0" borderId="31" xfId="1" applyFont="1" applyBorder="1" applyAlignment="1"/>
    <xf numFmtId="0" fontId="0" fillId="0" borderId="33" xfId="1" applyFont="1" applyBorder="1" applyAlignment="1"/>
    <xf numFmtId="0" fontId="0" fillId="0" borderId="34" xfId="1" applyFont="1" applyBorder="1" applyAlignment="1"/>
    <xf numFmtId="0" fontId="0" fillId="0" borderId="36" xfId="1" applyFont="1" applyBorder="1" applyAlignment="1"/>
    <xf numFmtId="0" fontId="0" fillId="0" borderId="37" xfId="1" applyFont="1" applyBorder="1" applyAlignment="1"/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3" fillId="8" borderId="16" xfId="1" applyFont="1" applyFill="1" applyBorder="1" applyAlignment="1">
      <alignment horizontal="left" vertical="center"/>
    </xf>
    <xf numFmtId="0" fontId="3" fillId="8" borderId="17" xfId="1" applyFont="1" applyFill="1" applyBorder="1" applyAlignment="1">
      <alignment horizontal="left" vertical="center"/>
    </xf>
    <xf numFmtId="0" fontId="0" fillId="0" borderId="19" xfId="1" applyFont="1" applyBorder="1" applyAlignment="1">
      <alignment horizontal="left" vertical="center" wrapText="1"/>
    </xf>
    <xf numFmtId="0" fontId="0" fillId="0" borderId="20" xfId="1" applyFont="1" applyBorder="1" applyAlignment="1">
      <alignment horizontal="left" vertical="center" wrapText="1"/>
    </xf>
    <xf numFmtId="0" fontId="0" fillId="0" borderId="22" xfId="1" applyFont="1" applyBorder="1" applyAlignment="1">
      <alignment horizontal="left" vertical="center" wrapText="1"/>
    </xf>
    <xf numFmtId="0" fontId="0" fillId="0" borderId="23" xfId="1" applyFont="1" applyBorder="1" applyAlignment="1">
      <alignment horizontal="left" vertical="center" wrapText="1"/>
    </xf>
    <xf numFmtId="0" fontId="0" fillId="0" borderId="25" xfId="1" applyFont="1" applyBorder="1" applyAlignment="1">
      <alignment horizontal="left" vertical="center" wrapText="1"/>
    </xf>
    <xf numFmtId="0" fontId="0" fillId="0" borderId="26" xfId="1" applyFont="1" applyBorder="1" applyAlignment="1">
      <alignment horizontal="left" vertical="center" wrapText="1"/>
    </xf>
    <xf numFmtId="0" fontId="0" fillId="9" borderId="15" xfId="1" applyFont="1" applyFill="1" applyBorder="1" applyAlignment="1">
      <alignment vertical="center"/>
    </xf>
    <xf numFmtId="0" fontId="0" fillId="9" borderId="0" xfId="1" applyFont="1" applyFill="1" applyBorder="1" applyAlignment="1">
      <alignment vertical="center"/>
    </xf>
  </cellXfs>
  <cellStyles count="4">
    <cellStyle name="Excel Built-in Normal" xfId="1" xr:uid="{00000000-0005-0000-0000-000000000000}"/>
    <cellStyle name="Normaali" xfId="0" builtinId="0"/>
    <cellStyle name="Normal 2" xfId="3" xr:uid="{00000000-0005-0000-0000-000002000000}"/>
    <cellStyle name="Peruslajit" xfId="2" xr:uid="{00000000-0005-0000-0000-000003000000}"/>
  </cellStyles>
  <dxfs count="1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5"/>
  <sheetViews>
    <sheetView tabSelected="1" zoomScale="140" zoomScaleNormal="140" workbookViewId="0">
      <pane ySplit="1770" topLeftCell="A133" activePane="bottomLeft"/>
      <selection activeCell="F1" sqref="F1:J1048576"/>
      <selection pane="bottomLeft" activeCell="B147" sqref="B147:D149"/>
    </sheetView>
  </sheetViews>
  <sheetFormatPr defaultColWidth="8.7109375" defaultRowHeight="12.75" x14ac:dyDescent="0.2"/>
  <cols>
    <col min="1" max="1" width="4.7109375" style="1" customWidth="1"/>
    <col min="2" max="2" width="17.85546875" style="1" customWidth="1"/>
    <col min="3" max="5" width="5.7109375" style="1" customWidth="1"/>
    <col min="6" max="9" width="6" style="1" hidden="1" customWidth="1"/>
    <col min="10" max="10" width="5.140625" style="1" hidden="1" customWidth="1"/>
    <col min="11" max="13" width="4.85546875" style="1" hidden="1" customWidth="1"/>
    <col min="14" max="16" width="6.140625" style="1" hidden="1" customWidth="1"/>
    <col min="17" max="20" width="5.7109375" style="1" customWidth="1"/>
    <col min="21" max="21" width="24.140625" style="2" customWidth="1"/>
    <col min="22" max="16384" width="8.7109375" style="1"/>
  </cols>
  <sheetData>
    <row r="1" spans="1:21" ht="18" x14ac:dyDescent="0.25">
      <c r="B1" s="3" t="s">
        <v>248</v>
      </c>
    </row>
    <row r="2" spans="1:21" s="34" customFormat="1" ht="16.5" thickBot="1" x14ac:dyDescent="0.3">
      <c r="A2" s="34" t="s">
        <v>0</v>
      </c>
      <c r="B2" s="35" t="s">
        <v>1</v>
      </c>
      <c r="C2" s="32" t="s">
        <v>2</v>
      </c>
      <c r="D2" s="33" t="s">
        <v>3</v>
      </c>
      <c r="E2" s="32" t="s">
        <v>4</v>
      </c>
      <c r="F2" s="33" t="s">
        <v>5</v>
      </c>
      <c r="G2" s="93" t="s">
        <v>238</v>
      </c>
      <c r="H2" s="83" t="s">
        <v>194</v>
      </c>
      <c r="I2" s="32" t="s">
        <v>193</v>
      </c>
      <c r="J2" s="33" t="s">
        <v>199</v>
      </c>
      <c r="K2" s="32" t="s">
        <v>193</v>
      </c>
      <c r="L2" s="33" t="s">
        <v>199</v>
      </c>
      <c r="M2" s="32" t="s">
        <v>200</v>
      </c>
      <c r="N2" s="33" t="s">
        <v>201</v>
      </c>
      <c r="O2" s="32" t="s">
        <v>202</v>
      </c>
      <c r="P2" s="33" t="s">
        <v>205</v>
      </c>
      <c r="Q2" s="36"/>
    </row>
    <row r="3" spans="1:21" ht="15.75" x14ac:dyDescent="0.25">
      <c r="B3" s="31"/>
      <c r="C3" s="73">
        <f>IF(ISBLANK(A153), " ",C142)</f>
        <v>106</v>
      </c>
      <c r="D3" s="73">
        <f>IF(ISBLANK(B153), " ",D142)</f>
        <v>106</v>
      </c>
      <c r="E3" s="73">
        <f>IF(ISBLANK(B154), " ",E142)</f>
        <v>100</v>
      </c>
      <c r="F3" s="73" t="str">
        <f>IF(ISBLANK(B155), " ",F142)</f>
        <v xml:space="preserve"> </v>
      </c>
      <c r="G3" s="84"/>
      <c r="H3" s="84"/>
      <c r="I3" s="73" t="str">
        <f>IF(ISBLANK(B156), " ",I142)</f>
        <v xml:space="preserve"> </v>
      </c>
      <c r="J3" s="73" t="str">
        <f t="shared" ref="J3" si="0">J142</f>
        <v xml:space="preserve"> </v>
      </c>
      <c r="K3" s="73" t="str">
        <f>IF(ISBLANK(B158), " ",K142)</f>
        <v xml:space="preserve"> </v>
      </c>
      <c r="L3" s="73" t="str">
        <f>IF(ISBLANK(B159), " ",L142)</f>
        <v xml:space="preserve"> </v>
      </c>
      <c r="M3" s="73" t="str">
        <f>IF(ISBLANK(B160), " ",M142)</f>
        <v xml:space="preserve"> </v>
      </c>
      <c r="N3" s="73" t="str">
        <f>IF(ISBLANK(B161), " ",N142)</f>
        <v xml:space="preserve"> </v>
      </c>
      <c r="O3" s="73" t="str">
        <f>IF(ISBLANK(B162), " ",O142)</f>
        <v xml:space="preserve"> </v>
      </c>
      <c r="P3" s="73" t="str">
        <f>IF(ISBLANK(B163), " ",P142)</f>
        <v xml:space="preserve"> </v>
      </c>
      <c r="Q3" s="30"/>
      <c r="R3">
        <f>LARGE((C3:P3),3)</f>
        <v>100</v>
      </c>
      <c r="U3" s="1"/>
    </row>
    <row r="4" spans="1:21" x14ac:dyDescent="0.2">
      <c r="A4" s="1">
        <v>19</v>
      </c>
      <c r="B4" s="4" t="s">
        <v>19</v>
      </c>
      <c r="C4" s="5"/>
      <c r="D4" s="6"/>
      <c r="E4" s="5"/>
      <c r="F4" s="6"/>
      <c r="G4" s="94"/>
      <c r="H4" s="85"/>
      <c r="I4" s="5"/>
      <c r="J4" s="6"/>
      <c r="K4" s="5"/>
      <c r="L4" s="6"/>
      <c r="M4" s="5"/>
      <c r="N4" s="6"/>
      <c r="O4" s="5"/>
      <c r="P4" s="6"/>
      <c r="Q4" s="54" t="str">
        <f t="shared" ref="Q4:Q47" si="1">IF(COUNTA(C4:P4)&gt;0,COUNTA(C4:P4),"")</f>
        <v/>
      </c>
      <c r="R4" s="1" t="str">
        <f>IF(SUM(C4:P4)=(COUNTA($B$152:$B$163)-1),"ÄSSÄ!",(IF(SUM(C4:P4)=(COUNTA($B$152:$B$163)),"PUUTE!","")))</f>
        <v/>
      </c>
      <c r="U4" s="1"/>
    </row>
    <row r="5" spans="1:21" x14ac:dyDescent="0.2">
      <c r="A5" s="1">
        <v>17</v>
      </c>
      <c r="B5" s="4" t="s">
        <v>20</v>
      </c>
      <c r="C5" s="5"/>
      <c r="D5" s="6"/>
      <c r="E5" s="5"/>
      <c r="F5" s="6"/>
      <c r="G5" s="94"/>
      <c r="H5" s="85"/>
      <c r="I5" s="5"/>
      <c r="J5" s="6"/>
      <c r="K5" s="5"/>
      <c r="L5" s="6"/>
      <c r="M5" s="5"/>
      <c r="N5" s="6"/>
      <c r="O5" s="5"/>
      <c r="P5" s="6"/>
      <c r="Q5" s="7" t="str">
        <f t="shared" si="1"/>
        <v/>
      </c>
      <c r="R5" s="1" t="str">
        <f>IF(SUM(C5:P5)=(COUNTA($B$152:$B$163)-1),"ÄSSÄ!",(IF(SUM(C5:P5)=(COUNTA($B$152:$B$163)),"PUUTE!","")))</f>
        <v/>
      </c>
      <c r="U5" s="1"/>
    </row>
    <row r="6" spans="1:21" x14ac:dyDescent="0.2">
      <c r="A6" s="1">
        <v>12</v>
      </c>
      <c r="B6" s="4" t="s">
        <v>74</v>
      </c>
      <c r="C6" s="5"/>
      <c r="D6" s="6"/>
      <c r="E6" s="5"/>
      <c r="F6" s="6"/>
      <c r="G6" s="94"/>
      <c r="H6" s="85"/>
      <c r="I6" s="5"/>
      <c r="J6" s="6"/>
      <c r="K6" s="5"/>
      <c r="L6" s="6"/>
      <c r="M6" s="5"/>
      <c r="N6" s="6"/>
      <c r="O6" s="5"/>
      <c r="P6" s="6"/>
      <c r="Q6" s="7" t="str">
        <f t="shared" si="1"/>
        <v/>
      </c>
      <c r="R6" s="1" t="str">
        <f>IF(SUM(C6:P6)=(COUNTA($B$152:$B$163)-1),"ÄSSÄ!",(IF(SUM(C6:P6)=(COUNTA($B$152:$B$163)),"PUUTE!","")))</f>
        <v/>
      </c>
      <c r="U6" s="1"/>
    </row>
    <row r="7" spans="1:21" x14ac:dyDescent="0.2">
      <c r="A7" s="1">
        <f>VLOOKUP(B7,historia!A:B,2,FALSE)</f>
        <v>9</v>
      </c>
      <c r="B7" s="4" t="s">
        <v>77</v>
      </c>
      <c r="C7" s="5">
        <v>1</v>
      </c>
      <c r="D7" s="6"/>
      <c r="E7" s="5"/>
      <c r="F7" s="6"/>
      <c r="G7" s="94"/>
      <c r="H7" s="85"/>
      <c r="I7" s="5"/>
      <c r="J7" s="6"/>
      <c r="K7" s="5"/>
      <c r="L7" s="6"/>
      <c r="M7" s="5"/>
      <c r="N7" s="6"/>
      <c r="O7" s="5"/>
      <c r="P7" s="6"/>
      <c r="Q7" s="7">
        <f t="shared" si="1"/>
        <v>1</v>
      </c>
      <c r="R7" s="1" t="str">
        <f>IF(SUM(C7:P7)=(COUNTA($B$152:$B$163)-1),"ÄSSÄ!",(IF(SUM(C7:P7)=(COUNTA($B$152:$B$163)),"PUUTE!","")))</f>
        <v/>
      </c>
      <c r="U7" s="1"/>
    </row>
    <row r="8" spans="1:21" x14ac:dyDescent="0.2">
      <c r="A8" s="1">
        <v>19</v>
      </c>
      <c r="B8" s="4" t="s">
        <v>21</v>
      </c>
      <c r="C8" s="5"/>
      <c r="D8" s="6"/>
      <c r="E8" s="5"/>
      <c r="F8" s="6"/>
      <c r="G8" s="94"/>
      <c r="H8" s="85"/>
      <c r="I8" s="5"/>
      <c r="J8" s="6"/>
      <c r="K8" s="5"/>
      <c r="L8" s="6"/>
      <c r="M8" s="5"/>
      <c r="N8" s="6"/>
      <c r="O8" s="5"/>
      <c r="P8" s="6"/>
      <c r="Q8" s="7" t="str">
        <f t="shared" si="1"/>
        <v/>
      </c>
      <c r="R8" s="1" t="str">
        <f>IF(SUM(C8:P8)=(COUNTA($B$152:$B$163)-1),"ÄSSÄ!",(IF(SUM(C8:P8)=(COUNTA($B$152:$B$163)),"PUUTE!","")))</f>
        <v/>
      </c>
      <c r="U8" s="1"/>
    </row>
    <row r="9" spans="1:21" x14ac:dyDescent="0.2">
      <c r="A9" s="1">
        <v>17</v>
      </c>
      <c r="B9" s="4" t="s">
        <v>78</v>
      </c>
      <c r="C9" s="5"/>
      <c r="D9" s="6"/>
      <c r="E9" s="5"/>
      <c r="F9" s="6"/>
      <c r="G9" s="94"/>
      <c r="H9" s="85"/>
      <c r="I9" s="5"/>
      <c r="J9" s="6"/>
      <c r="K9" s="5"/>
      <c r="L9" s="6"/>
      <c r="M9" s="5"/>
      <c r="N9" s="6"/>
      <c r="O9" s="5"/>
      <c r="P9" s="6"/>
      <c r="Q9" s="7" t="str">
        <f t="shared" si="1"/>
        <v/>
      </c>
      <c r="R9" s="1" t="str">
        <f>IF(SUM(C9:P9)=(COUNTA($B$152:$B$163)-1),"ÄSSÄ!",(IF(SUM(C9:P9)=(COUNTA($B$152:$B$163)),"PUUTE!","")))</f>
        <v/>
      </c>
      <c r="U9" s="1"/>
    </row>
    <row r="10" spans="1:21" x14ac:dyDescent="0.2">
      <c r="A10" s="1">
        <v>19</v>
      </c>
      <c r="B10" s="4" t="s">
        <v>22</v>
      </c>
      <c r="C10" s="5"/>
      <c r="D10" s="6"/>
      <c r="E10" s="5"/>
      <c r="F10" s="6"/>
      <c r="G10" s="94"/>
      <c r="H10" s="85"/>
      <c r="I10" s="5"/>
      <c r="J10" s="6"/>
      <c r="K10" s="5"/>
      <c r="L10" s="6"/>
      <c r="M10" s="5"/>
      <c r="N10" s="6"/>
      <c r="O10" s="5"/>
      <c r="P10" s="6"/>
      <c r="Q10" s="7" t="str">
        <f t="shared" si="1"/>
        <v/>
      </c>
      <c r="R10" s="1" t="str">
        <f>IF(SUM(C10:P10)=(COUNTA($B$152:$B$163)-1),"ÄSSÄ!",(IF(SUM(C10:P10)=(COUNTA($B$152:$B$163)),"PUUTE!","")))</f>
        <v/>
      </c>
      <c r="U10" s="1"/>
    </row>
    <row r="11" spans="1:21" x14ac:dyDescent="0.2">
      <c r="A11" s="1">
        <v>19</v>
      </c>
      <c r="B11" s="4" t="s">
        <v>23</v>
      </c>
      <c r="C11" s="5"/>
      <c r="D11" s="6"/>
      <c r="E11" s="5"/>
      <c r="F11" s="6"/>
      <c r="G11" s="94"/>
      <c r="H11" s="85"/>
      <c r="I11" s="5"/>
      <c r="J11" s="6"/>
      <c r="K11" s="5"/>
      <c r="L11" s="6"/>
      <c r="M11" s="5"/>
      <c r="N11" s="6"/>
      <c r="O11" s="5"/>
      <c r="P11" s="6"/>
      <c r="Q11" s="7" t="str">
        <f t="shared" si="1"/>
        <v/>
      </c>
      <c r="R11" s="1" t="str">
        <f>IF(SUM(C11:P11)=(COUNTA($B$152:$B$163)-1),"ÄSSÄ!",(IF(SUM(C11:P11)=(COUNTA($B$152:$B$163)),"PUUTE!","")))</f>
        <v/>
      </c>
      <c r="U11" s="1"/>
    </row>
    <row r="12" spans="1:21" x14ac:dyDescent="0.2">
      <c r="A12" s="1">
        <v>19</v>
      </c>
      <c r="B12" s="4" t="s">
        <v>24</v>
      </c>
      <c r="C12" s="5"/>
      <c r="D12" s="6"/>
      <c r="E12" s="5"/>
      <c r="F12" s="6"/>
      <c r="G12" s="94"/>
      <c r="H12" s="85"/>
      <c r="I12" s="5"/>
      <c r="J12" s="6"/>
      <c r="K12" s="5"/>
      <c r="L12" s="6"/>
      <c r="M12" s="5"/>
      <c r="N12" s="6"/>
      <c r="O12" s="5"/>
      <c r="P12" s="6"/>
      <c r="Q12" s="7" t="str">
        <f t="shared" si="1"/>
        <v/>
      </c>
      <c r="R12" s="1" t="str">
        <f>IF(SUM(C12:P12)=(COUNTA($B$152:$B$163)-1),"ÄSSÄ!",(IF(SUM(C12:P12)=(COUNTA($B$152:$B$163)),"PUUTE!","")))</f>
        <v/>
      </c>
      <c r="U12" s="1"/>
    </row>
    <row r="13" spans="1:21" x14ac:dyDescent="0.2">
      <c r="A13" s="1">
        <v>19</v>
      </c>
      <c r="B13" s="4" t="s">
        <v>80</v>
      </c>
      <c r="C13" s="5"/>
      <c r="D13" s="6"/>
      <c r="E13" s="5"/>
      <c r="F13" s="6"/>
      <c r="G13" s="94"/>
      <c r="H13" s="85"/>
      <c r="I13" s="5"/>
      <c r="J13" s="6"/>
      <c r="K13" s="5"/>
      <c r="L13" s="6"/>
      <c r="M13" s="5"/>
      <c r="N13" s="6"/>
      <c r="O13" s="5"/>
      <c r="P13" s="6"/>
      <c r="Q13" s="7" t="str">
        <f t="shared" si="1"/>
        <v/>
      </c>
      <c r="R13" s="1" t="str">
        <f>IF(SUM(C13:P13)=(COUNTA($B$152:$B$163)-1),"ÄSSÄ!",(IF(SUM(C13:P13)=(COUNTA($B$152:$B$163)),"PUUTE!","")))</f>
        <v/>
      </c>
      <c r="U13" s="1"/>
    </row>
    <row r="14" spans="1:21" x14ac:dyDescent="0.2">
      <c r="A14" s="1">
        <v>19</v>
      </c>
      <c r="B14" s="4" t="s">
        <v>25</v>
      </c>
      <c r="C14" s="5"/>
      <c r="D14" s="6"/>
      <c r="E14" s="5"/>
      <c r="F14" s="6"/>
      <c r="G14" s="94"/>
      <c r="H14" s="85"/>
      <c r="I14" s="5"/>
      <c r="J14" s="6"/>
      <c r="K14" s="5"/>
      <c r="L14" s="6"/>
      <c r="M14" s="5"/>
      <c r="N14" s="6"/>
      <c r="O14" s="5"/>
      <c r="P14" s="6"/>
      <c r="Q14" s="7" t="str">
        <f t="shared" si="1"/>
        <v/>
      </c>
      <c r="R14" s="1" t="str">
        <f>IF(SUM(C14:P14)=(COUNTA($B$152:$B$163)-1),"ÄSSÄ!",(IF(SUM(C14:P14)=(COUNTA($B$152:$B$163)),"PUUTE!","")))</f>
        <v/>
      </c>
      <c r="U14" s="1"/>
    </row>
    <row r="15" spans="1:21" x14ac:dyDescent="0.2">
      <c r="A15" s="1">
        <v>19</v>
      </c>
      <c r="B15" s="4" t="s">
        <v>26</v>
      </c>
      <c r="C15" s="5"/>
      <c r="D15" s="6"/>
      <c r="E15" s="5"/>
      <c r="F15" s="6"/>
      <c r="G15" s="94"/>
      <c r="H15" s="85"/>
      <c r="I15" s="5"/>
      <c r="J15" s="6"/>
      <c r="K15" s="5"/>
      <c r="L15" s="6"/>
      <c r="M15" s="5"/>
      <c r="N15" s="6"/>
      <c r="O15" s="5"/>
      <c r="P15" s="6"/>
      <c r="Q15" s="7" t="str">
        <f t="shared" si="1"/>
        <v/>
      </c>
      <c r="R15" s="1" t="str">
        <f>IF(SUM(C15:P15)=(COUNTA($B$152:$B$163)-1),"ÄSSÄ!",(IF(SUM(C15:P15)=(COUNTA($B$152:$B$163)),"PUUTE!","")))</f>
        <v/>
      </c>
      <c r="U15" s="1"/>
    </row>
    <row r="16" spans="1:21" x14ac:dyDescent="0.2">
      <c r="A16" s="1">
        <v>19</v>
      </c>
      <c r="B16" s="4" t="s">
        <v>27</v>
      </c>
      <c r="C16" s="5"/>
      <c r="D16" s="6"/>
      <c r="E16" s="5"/>
      <c r="F16" s="6"/>
      <c r="G16" s="94"/>
      <c r="H16" s="85"/>
      <c r="I16" s="5"/>
      <c r="J16" s="6"/>
      <c r="K16" s="5"/>
      <c r="L16" s="6"/>
      <c r="M16" s="5"/>
      <c r="N16" s="6"/>
      <c r="O16" s="5"/>
      <c r="P16" s="6"/>
      <c r="Q16" s="7" t="str">
        <f t="shared" si="1"/>
        <v/>
      </c>
      <c r="R16" s="1" t="str">
        <f>IF(SUM(C16:P16)=(COUNTA($B$152:$B$163)-1),"ÄSSÄ!",(IF(SUM(C16:P16)=(COUNTA($B$152:$B$163)),"PUUTE!","")))</f>
        <v/>
      </c>
      <c r="U16" s="1"/>
    </row>
    <row r="17" spans="1:21" x14ac:dyDescent="0.2">
      <c r="A17" s="1">
        <v>19</v>
      </c>
      <c r="B17" s="4" t="s">
        <v>28</v>
      </c>
      <c r="C17" s="5"/>
      <c r="D17" s="6"/>
      <c r="E17" s="5"/>
      <c r="F17" s="6"/>
      <c r="G17" s="94"/>
      <c r="H17" s="85"/>
      <c r="I17" s="5"/>
      <c r="J17" s="6"/>
      <c r="K17" s="5"/>
      <c r="L17" s="6"/>
      <c r="M17" s="5"/>
      <c r="N17" s="6"/>
      <c r="O17" s="5"/>
      <c r="P17" s="6"/>
      <c r="Q17" s="7" t="str">
        <f t="shared" si="1"/>
        <v/>
      </c>
      <c r="R17" s="1" t="str">
        <f>IF(SUM(C17:P17)=(COUNTA($B$152:$B$163)-1),"ÄSSÄ!",(IF(SUM(C17:P17)=(COUNTA($B$152:$B$163)),"PUUTE!","")))</f>
        <v/>
      </c>
      <c r="U17" s="1"/>
    </row>
    <row r="18" spans="1:21" x14ac:dyDescent="0.2">
      <c r="A18" s="1">
        <v>19</v>
      </c>
      <c r="B18" s="4" t="s">
        <v>29</v>
      </c>
      <c r="C18" s="5"/>
      <c r="D18" s="6"/>
      <c r="E18" s="5"/>
      <c r="F18" s="6"/>
      <c r="G18" s="94"/>
      <c r="H18" s="85"/>
      <c r="I18" s="5"/>
      <c r="J18" s="6"/>
      <c r="K18" s="5"/>
      <c r="L18" s="6"/>
      <c r="M18" s="5"/>
      <c r="N18" s="6"/>
      <c r="O18" s="5"/>
      <c r="P18" s="6"/>
      <c r="Q18" s="7" t="str">
        <f t="shared" si="1"/>
        <v/>
      </c>
      <c r="R18" s="1" t="str">
        <f>IF(SUM(C18:P18)=(COUNTA($B$152:$B$163)-1),"ÄSSÄ!",(IF(SUM(C18:P18)=(COUNTA($B$152:$B$163)),"PUUTE!","")))</f>
        <v/>
      </c>
      <c r="U18" s="1"/>
    </row>
    <row r="19" spans="1:21" x14ac:dyDescent="0.2">
      <c r="A19" s="1">
        <v>19</v>
      </c>
      <c r="B19" s="4" t="s">
        <v>10</v>
      </c>
      <c r="C19" s="5"/>
      <c r="D19" s="6"/>
      <c r="E19" s="5"/>
      <c r="F19" s="6"/>
      <c r="G19" s="94"/>
      <c r="H19" s="85"/>
      <c r="I19" s="5"/>
      <c r="J19" s="6"/>
      <c r="K19" s="5"/>
      <c r="L19" s="6"/>
      <c r="M19" s="5"/>
      <c r="N19" s="6"/>
      <c r="O19" s="5"/>
      <c r="P19" s="6"/>
      <c r="Q19" s="7" t="str">
        <f t="shared" si="1"/>
        <v/>
      </c>
      <c r="R19" s="1" t="str">
        <f>IF(SUM(C19:P19)=(COUNTA($B$152:$B$163)-1),"ÄSSÄ!",(IF(SUM(C19:P19)=(COUNTA($B$152:$B$163)),"PUUTE!","")))</f>
        <v/>
      </c>
      <c r="U19" s="1"/>
    </row>
    <row r="20" spans="1:21" x14ac:dyDescent="0.2">
      <c r="A20" s="1">
        <v>7</v>
      </c>
      <c r="B20" s="4" t="s">
        <v>93</v>
      </c>
      <c r="C20" s="5"/>
      <c r="D20" s="6"/>
      <c r="E20" s="5"/>
      <c r="F20" s="6"/>
      <c r="G20" s="94"/>
      <c r="H20" s="85"/>
      <c r="I20" s="5"/>
      <c r="J20" s="6"/>
      <c r="K20" s="5"/>
      <c r="L20" s="6"/>
      <c r="M20" s="5"/>
      <c r="N20" s="6"/>
      <c r="O20" s="5"/>
      <c r="P20" s="6"/>
      <c r="Q20" s="7" t="str">
        <f t="shared" si="1"/>
        <v/>
      </c>
      <c r="R20" s="1" t="str">
        <f>IF(SUM(C20:P20)=(COUNTA($B$152:$B$163)-1),"ÄSSÄ!",(IF(SUM(C20:P20)=(COUNTA($B$152:$B$163)),"PUUTE!","")))</f>
        <v/>
      </c>
      <c r="U20" s="1"/>
    </row>
    <row r="21" spans="1:21" x14ac:dyDescent="0.2">
      <c r="A21" s="1">
        <v>18</v>
      </c>
      <c r="B21" s="4" t="s">
        <v>9</v>
      </c>
      <c r="C21" s="5"/>
      <c r="D21" s="6"/>
      <c r="E21" s="5"/>
      <c r="F21" s="6"/>
      <c r="G21" s="94"/>
      <c r="H21" s="85"/>
      <c r="I21" s="5"/>
      <c r="J21" s="6"/>
      <c r="K21" s="5"/>
      <c r="L21" s="6"/>
      <c r="M21" s="5"/>
      <c r="N21" s="6"/>
      <c r="O21" s="5"/>
      <c r="P21" s="6"/>
      <c r="Q21" s="7" t="str">
        <f t="shared" si="1"/>
        <v/>
      </c>
      <c r="R21" s="1" t="str">
        <f>IF(SUM(C21:P21)=(COUNTA($B$152:$B$163)-1),"ÄSSÄ!",(IF(SUM(C21:P21)=(COUNTA($B$152:$B$163)),"PUUTE!","")))</f>
        <v/>
      </c>
      <c r="U21" s="1"/>
    </row>
    <row r="22" spans="1:21" x14ac:dyDescent="0.2">
      <c r="A22" s="1">
        <f>VLOOKUP(B22,historia!A:B,2,FALSE)</f>
        <v>6</v>
      </c>
      <c r="B22" s="4" t="s">
        <v>96</v>
      </c>
      <c r="C22" s="5"/>
      <c r="D22" s="6"/>
      <c r="E22" s="5"/>
      <c r="F22" s="6"/>
      <c r="G22" s="94"/>
      <c r="H22" s="85"/>
      <c r="I22" s="5"/>
      <c r="J22" s="6"/>
      <c r="K22" s="5"/>
      <c r="L22" s="6"/>
      <c r="M22" s="5"/>
      <c r="N22" s="6"/>
      <c r="O22" s="5"/>
      <c r="P22" s="6"/>
      <c r="Q22" s="7" t="str">
        <f t="shared" si="1"/>
        <v/>
      </c>
      <c r="R22" s="1" t="str">
        <f>IF(SUM(C22:P22)=(COUNTA($B$152:$B$163)-1),"ÄSSÄ!",(IF(SUM(C22:P22)=(COUNTA($B$152:$B$163)),"PUUTE!","")))</f>
        <v/>
      </c>
      <c r="U22" s="1"/>
    </row>
    <row r="23" spans="1:21" x14ac:dyDescent="0.2">
      <c r="A23" s="1">
        <v>19</v>
      </c>
      <c r="B23" s="4" t="s">
        <v>30</v>
      </c>
      <c r="C23" s="5">
        <v>1</v>
      </c>
      <c r="D23" s="6"/>
      <c r="E23" s="5"/>
      <c r="F23" s="6"/>
      <c r="G23" s="94"/>
      <c r="H23" s="85"/>
      <c r="I23" s="5"/>
      <c r="J23" s="6"/>
      <c r="K23" s="5"/>
      <c r="L23" s="6"/>
      <c r="M23" s="5"/>
      <c r="N23" s="6"/>
      <c r="O23" s="5"/>
      <c r="P23" s="6"/>
      <c r="Q23" s="7">
        <f t="shared" si="1"/>
        <v>1</v>
      </c>
      <c r="R23" s="1" t="str">
        <f>IF(SUM(C23:P23)=(COUNTA($B$152:$B$163)-1),"ÄSSÄ!",(IF(SUM(C23:P23)=(COUNTA($B$152:$B$163)),"PUUTE!","")))</f>
        <v/>
      </c>
      <c r="U23" s="1"/>
    </row>
    <row r="24" spans="1:21" x14ac:dyDescent="0.2">
      <c r="A24" s="1">
        <f>VLOOKUP(B24,historia!A:B,2,FALSE)</f>
        <v>10</v>
      </c>
      <c r="B24" s="4" t="s">
        <v>104</v>
      </c>
      <c r="C24" s="5">
        <v>1</v>
      </c>
      <c r="D24" s="6"/>
      <c r="E24" s="5"/>
      <c r="F24" s="6"/>
      <c r="G24" s="94"/>
      <c r="H24" s="85"/>
      <c r="I24" s="5"/>
      <c r="J24" s="6"/>
      <c r="K24" s="5"/>
      <c r="L24" s="6"/>
      <c r="M24" s="5"/>
      <c r="N24" s="6"/>
      <c r="O24" s="5"/>
      <c r="P24" s="6"/>
      <c r="Q24" s="7">
        <f t="shared" si="1"/>
        <v>1</v>
      </c>
      <c r="R24" s="1" t="str">
        <f>IF(SUM(C24:P24)=(COUNTA($B$152:$B$163)-1),"ÄSSÄ!",(IF(SUM(C24:P24)=(COUNTA($B$152:$B$163)),"PUUTE!","")))</f>
        <v/>
      </c>
      <c r="U24" s="1"/>
    </row>
    <row r="25" spans="1:21" x14ac:dyDescent="0.2">
      <c r="A25" s="1">
        <v>18</v>
      </c>
      <c r="B25" s="4" t="s">
        <v>31</v>
      </c>
      <c r="C25" s="5"/>
      <c r="D25" s="6"/>
      <c r="E25" s="5"/>
      <c r="F25" s="6"/>
      <c r="G25" s="94"/>
      <c r="H25" s="85"/>
      <c r="I25" s="5"/>
      <c r="J25" s="6"/>
      <c r="K25" s="5"/>
      <c r="L25" s="6"/>
      <c r="M25" s="5"/>
      <c r="N25" s="6"/>
      <c r="O25" s="5"/>
      <c r="P25" s="6"/>
      <c r="Q25" s="7" t="str">
        <f t="shared" si="1"/>
        <v/>
      </c>
      <c r="R25" s="1" t="str">
        <f>IF(SUM(C25:P25)=(COUNTA($B$152:$B$163)-1),"ÄSSÄ!",(IF(SUM(C25:P25)=(COUNTA($B$152:$B$163)),"PUUTE!","")))</f>
        <v/>
      </c>
      <c r="U25" s="1"/>
    </row>
    <row r="26" spans="1:21" x14ac:dyDescent="0.2">
      <c r="A26" s="1">
        <v>19</v>
      </c>
      <c r="B26" s="4" t="s">
        <v>32</v>
      </c>
      <c r="C26" s="5"/>
      <c r="D26" s="6"/>
      <c r="E26" s="5"/>
      <c r="F26" s="6"/>
      <c r="G26" s="94"/>
      <c r="H26" s="85"/>
      <c r="I26" s="5"/>
      <c r="J26" s="6"/>
      <c r="K26" s="5"/>
      <c r="L26" s="6"/>
      <c r="M26" s="5"/>
      <c r="N26" s="6"/>
      <c r="O26" s="5"/>
      <c r="P26" s="6"/>
      <c r="Q26" s="7" t="str">
        <f t="shared" si="1"/>
        <v/>
      </c>
      <c r="R26" s="1" t="str">
        <f>IF(SUM(C26:P26)=(COUNTA($B$152:$B$163)-1),"ÄSSÄ!",(IF(SUM(C26:P26)=(COUNTA($B$152:$B$163)),"PUUTE!","")))</f>
        <v/>
      </c>
      <c r="U26" s="1"/>
    </row>
    <row r="27" spans="1:21" x14ac:dyDescent="0.2">
      <c r="A27" s="1">
        <v>16</v>
      </c>
      <c r="B27" s="4" t="s">
        <v>33</v>
      </c>
      <c r="C27" s="5"/>
      <c r="D27" s="6"/>
      <c r="E27" s="5"/>
      <c r="F27" s="6"/>
      <c r="G27" s="94"/>
      <c r="H27" s="85"/>
      <c r="I27" s="5"/>
      <c r="J27" s="6"/>
      <c r="K27" s="5"/>
      <c r="L27" s="6"/>
      <c r="M27" s="5"/>
      <c r="N27" s="6"/>
      <c r="O27" s="5"/>
      <c r="P27" s="6"/>
      <c r="Q27" s="7" t="str">
        <f t="shared" si="1"/>
        <v/>
      </c>
      <c r="R27" s="1" t="str">
        <f>IF(SUM(C27:P27)=(COUNTA($B$152:$B$163)-1),"ÄSSÄ!",(IF(SUM(C27:P27)=(COUNTA($B$152:$B$163)),"PUUTE!","")))</f>
        <v/>
      </c>
      <c r="U27" s="1"/>
    </row>
    <row r="28" spans="1:21" x14ac:dyDescent="0.2">
      <c r="A28" s="1">
        <v>18</v>
      </c>
      <c r="B28" s="4" t="s">
        <v>34</v>
      </c>
      <c r="C28" s="5"/>
      <c r="D28" s="6"/>
      <c r="E28" s="5">
        <v>1</v>
      </c>
      <c r="F28" s="6"/>
      <c r="G28" s="94"/>
      <c r="H28" s="85"/>
      <c r="I28" s="5"/>
      <c r="J28" s="6"/>
      <c r="K28" s="5"/>
      <c r="L28" s="6"/>
      <c r="M28" s="5"/>
      <c r="N28" s="6"/>
      <c r="O28" s="5"/>
      <c r="P28" s="6"/>
      <c r="Q28" s="7">
        <f t="shared" si="1"/>
        <v>1</v>
      </c>
      <c r="R28" s="1" t="str">
        <f>IF(SUM(C28:P28)=(COUNTA($B$152:$B$163)-1),"ÄSSÄ!",(IF(SUM(C28:P28)=(COUNTA($B$152:$B$163)),"PUUTE!","")))</f>
        <v/>
      </c>
      <c r="U28" s="1"/>
    </row>
    <row r="29" spans="1:21" x14ac:dyDescent="0.2">
      <c r="A29" s="1">
        <f>VLOOKUP(B29,historia!A:B,2,FALSE)</f>
        <v>8</v>
      </c>
      <c r="B29" s="4" t="s">
        <v>109</v>
      </c>
      <c r="C29" s="5"/>
      <c r="D29" s="6"/>
      <c r="E29" s="5"/>
      <c r="F29" s="6"/>
      <c r="G29" s="94"/>
      <c r="H29" s="85"/>
      <c r="I29" s="5"/>
      <c r="J29" s="6"/>
      <c r="K29" s="5"/>
      <c r="L29" s="6"/>
      <c r="M29" s="5"/>
      <c r="N29" s="6"/>
      <c r="O29" s="5"/>
      <c r="P29" s="6"/>
      <c r="Q29" s="7" t="str">
        <f t="shared" si="1"/>
        <v/>
      </c>
      <c r="R29" s="1" t="str">
        <f>IF(SUM(C29:P29)=(COUNTA($B$152:$B$163)-1),"ÄSSÄ!",(IF(SUM(C29:P29)=(COUNTA($B$152:$B$163)),"PUUTE!","")))</f>
        <v/>
      </c>
      <c r="U29" s="1"/>
    </row>
    <row r="30" spans="1:21" x14ac:dyDescent="0.2">
      <c r="A30" s="1">
        <v>19</v>
      </c>
      <c r="B30" s="4" t="s">
        <v>35</v>
      </c>
      <c r="C30" s="5"/>
      <c r="D30" s="6"/>
      <c r="E30" s="5"/>
      <c r="F30" s="6"/>
      <c r="G30" s="94"/>
      <c r="H30" s="85"/>
      <c r="I30" s="5"/>
      <c r="J30" s="6"/>
      <c r="K30" s="5"/>
      <c r="L30" s="6"/>
      <c r="M30" s="5"/>
      <c r="N30" s="6"/>
      <c r="O30" s="5"/>
      <c r="P30" s="6"/>
      <c r="Q30" s="7" t="str">
        <f t="shared" si="1"/>
        <v/>
      </c>
      <c r="R30" s="1" t="str">
        <f>IF(SUM(C30:P30)=(COUNTA($B$152:$B$163)-1),"ÄSSÄ!",(IF(SUM(C30:P30)=(COUNTA($B$152:$B$163)),"PUUTE!","")))</f>
        <v/>
      </c>
      <c r="U30" s="1"/>
    </row>
    <row r="31" spans="1:21" x14ac:dyDescent="0.2">
      <c r="A31" s="1">
        <v>17</v>
      </c>
      <c r="B31" s="4" t="s">
        <v>116</v>
      </c>
      <c r="C31" s="5"/>
      <c r="D31" s="6"/>
      <c r="E31" s="5"/>
      <c r="F31" s="6"/>
      <c r="G31" s="94"/>
      <c r="H31" s="85"/>
      <c r="I31" s="5"/>
      <c r="J31" s="6"/>
      <c r="K31" s="5"/>
      <c r="L31" s="6"/>
      <c r="M31" s="5"/>
      <c r="N31" s="6"/>
      <c r="O31" s="5"/>
      <c r="P31" s="6"/>
      <c r="Q31" s="7" t="str">
        <f t="shared" si="1"/>
        <v/>
      </c>
      <c r="R31" s="1" t="str">
        <f>IF(SUM(C31:P31)=(COUNTA($B$152:$B$163)-1),"ÄSSÄ!",(IF(SUM(C31:P31)=(COUNTA($B$152:$B$163)),"PUUTE!","")))</f>
        <v/>
      </c>
      <c r="U31" s="1"/>
    </row>
    <row r="32" spans="1:21" x14ac:dyDescent="0.2">
      <c r="A32" s="1">
        <v>18</v>
      </c>
      <c r="B32" s="4" t="s">
        <v>36</v>
      </c>
      <c r="C32" s="5"/>
      <c r="D32" s="6"/>
      <c r="E32" s="5"/>
      <c r="F32" s="6"/>
      <c r="G32" s="94"/>
      <c r="H32" s="85"/>
      <c r="I32" s="5"/>
      <c r="J32" s="6"/>
      <c r="K32" s="5"/>
      <c r="L32" s="6"/>
      <c r="M32" s="5"/>
      <c r="N32" s="6"/>
      <c r="O32" s="5"/>
      <c r="P32" s="6"/>
      <c r="Q32" s="7" t="str">
        <f t="shared" si="1"/>
        <v/>
      </c>
      <c r="R32" s="1" t="str">
        <f>IF(SUM(C32:P32)=(COUNTA($B$152:$B$163)-1),"ÄSSÄ!",(IF(SUM(C32:P32)=(COUNTA($B$152:$B$163)),"PUUTE!","")))</f>
        <v/>
      </c>
      <c r="U32" s="1"/>
    </row>
    <row r="33" spans="1:21" x14ac:dyDescent="0.2">
      <c r="A33" s="1">
        <v>5</v>
      </c>
      <c r="B33" s="4" t="s">
        <v>125</v>
      </c>
      <c r="C33" s="5"/>
      <c r="D33" s="6"/>
      <c r="E33" s="5"/>
      <c r="F33" s="6"/>
      <c r="G33" s="94"/>
      <c r="H33" s="85"/>
      <c r="I33" s="5"/>
      <c r="J33" s="6"/>
      <c r="K33" s="5"/>
      <c r="L33" s="6"/>
      <c r="M33" s="5"/>
      <c r="N33" s="6"/>
      <c r="O33" s="5"/>
      <c r="P33" s="6"/>
      <c r="Q33" s="7" t="str">
        <f t="shared" si="1"/>
        <v/>
      </c>
      <c r="R33" s="1" t="str">
        <f>IF(SUM(C33:P33)=(COUNTA($B$152:$B$163)-1),"ÄSSÄ!",(IF(SUM(C33:P33)=(COUNTA($B$152:$B$163)),"PUUTE!","")))</f>
        <v/>
      </c>
      <c r="U33" s="1"/>
    </row>
    <row r="34" spans="1:21" x14ac:dyDescent="0.2">
      <c r="A34" s="1">
        <v>12</v>
      </c>
      <c r="B34" s="4" t="s">
        <v>121</v>
      </c>
      <c r="C34" s="5"/>
      <c r="D34" s="6"/>
      <c r="E34" s="5"/>
      <c r="F34" s="6"/>
      <c r="G34" s="94"/>
      <c r="H34" s="85"/>
      <c r="I34" s="5"/>
      <c r="J34" s="6"/>
      <c r="K34" s="5"/>
      <c r="L34" s="6"/>
      <c r="M34" s="5"/>
      <c r="N34" s="6"/>
      <c r="O34" s="5"/>
      <c r="P34" s="6"/>
      <c r="Q34" s="7" t="str">
        <f t="shared" si="1"/>
        <v/>
      </c>
      <c r="R34" s="1" t="str">
        <f>IF(SUM(C34:P34)=(COUNTA($B$152:$B$163)-1),"ÄSSÄ!",(IF(SUM(C34:P34)=(COUNTA($B$152:$B$163)),"PUUTE!","")))</f>
        <v/>
      </c>
      <c r="U34" s="1"/>
    </row>
    <row r="35" spans="1:21" x14ac:dyDescent="0.2">
      <c r="A35" s="1">
        <f>VLOOKUP(B35,historia!A:B,2,FALSE)</f>
        <v>9</v>
      </c>
      <c r="B35" s="4" t="s">
        <v>123</v>
      </c>
      <c r="C35" s="5"/>
      <c r="D35" s="6"/>
      <c r="E35" s="5"/>
      <c r="F35" s="6"/>
      <c r="G35" s="94"/>
      <c r="H35" s="85"/>
      <c r="I35" s="5"/>
      <c r="J35" s="6"/>
      <c r="K35" s="5"/>
      <c r="L35" s="6"/>
      <c r="M35" s="5"/>
      <c r="N35" s="6"/>
      <c r="O35" s="5"/>
      <c r="P35" s="6"/>
      <c r="Q35" s="7" t="str">
        <f t="shared" si="1"/>
        <v/>
      </c>
      <c r="R35" s="1" t="str">
        <f>IF(SUM(C35:P35)=(COUNTA($B$152:$B$163)-1),"ÄSSÄ!",(IF(SUM(C35:P35)=(COUNTA($B$152:$B$163)),"PUUTE!","")))</f>
        <v/>
      </c>
      <c r="U35" s="1"/>
    </row>
    <row r="36" spans="1:21" x14ac:dyDescent="0.2">
      <c r="A36" s="1">
        <f>VLOOKUP(B36,historia!A:B,2,FALSE)</f>
        <v>5</v>
      </c>
      <c r="B36" s="4" t="s">
        <v>124</v>
      </c>
      <c r="C36" s="5"/>
      <c r="D36" s="6"/>
      <c r="E36" s="5"/>
      <c r="F36" s="6"/>
      <c r="G36" s="94"/>
      <c r="H36" s="85"/>
      <c r="I36" s="5"/>
      <c r="J36" s="6"/>
      <c r="K36" s="5"/>
      <c r="L36" s="6"/>
      <c r="M36" s="5"/>
      <c r="N36" s="6"/>
      <c r="O36" s="5"/>
      <c r="P36" s="6"/>
      <c r="Q36" s="7" t="str">
        <f t="shared" si="1"/>
        <v/>
      </c>
      <c r="R36" s="1" t="str">
        <f>IF(SUM(C36:P36)=(COUNTA($B$152:$B$163)-1),"ÄSSÄ!",(IF(SUM(C36:P36)=(COUNTA($B$152:$B$163)),"PUUTE!","")))</f>
        <v/>
      </c>
      <c r="U36" s="1"/>
    </row>
    <row r="37" spans="1:21" x14ac:dyDescent="0.2">
      <c r="A37" s="1">
        <f>VLOOKUP(B37,historia!A:B,2,FALSE)</f>
        <v>3</v>
      </c>
      <c r="B37" s="4" t="s">
        <v>122</v>
      </c>
      <c r="C37" s="5"/>
      <c r="D37" s="6"/>
      <c r="E37" s="5"/>
      <c r="F37" s="6"/>
      <c r="G37" s="94"/>
      <c r="H37" s="85"/>
      <c r="I37" s="5"/>
      <c r="J37" s="6"/>
      <c r="K37" s="5"/>
      <c r="L37" s="6"/>
      <c r="M37" s="5"/>
      <c r="N37" s="6"/>
      <c r="O37" s="5"/>
      <c r="P37" s="6"/>
      <c r="Q37" s="7" t="str">
        <f t="shared" si="1"/>
        <v/>
      </c>
      <c r="R37" s="1" t="str">
        <f>IF(SUM(C37:P37)=(COUNTA($B$152:$B$163)-1),"ÄSSÄ!",(IF(SUM(C37:P37)=(COUNTA($B$152:$B$163)),"PUUTE!","")))</f>
        <v/>
      </c>
      <c r="U37" s="1"/>
    </row>
    <row r="38" spans="1:21" x14ac:dyDescent="0.2">
      <c r="A38" s="1">
        <v>19</v>
      </c>
      <c r="B38" s="4" t="s">
        <v>37</v>
      </c>
      <c r="C38" s="5"/>
      <c r="D38" s="6"/>
      <c r="E38" s="5"/>
      <c r="F38" s="6"/>
      <c r="G38" s="94"/>
      <c r="H38" s="85"/>
      <c r="I38" s="5"/>
      <c r="J38" s="6"/>
      <c r="K38" s="5"/>
      <c r="L38" s="6"/>
      <c r="M38" s="5"/>
      <c r="N38" s="6"/>
      <c r="O38" s="5"/>
      <c r="P38" s="6"/>
      <c r="Q38" s="7" t="str">
        <f t="shared" si="1"/>
        <v/>
      </c>
      <c r="R38" s="1" t="str">
        <f>IF(SUM(C38:P38)=(COUNTA($B$152:$B$163)-1),"ÄSSÄ!",(IF(SUM(C38:P38)=(COUNTA($B$152:$B$163)),"PUUTE!","")))</f>
        <v/>
      </c>
      <c r="U38" s="1"/>
    </row>
    <row r="39" spans="1:21" x14ac:dyDescent="0.2">
      <c r="A39" s="1">
        <v>19</v>
      </c>
      <c r="B39" s="4" t="s">
        <v>38</v>
      </c>
      <c r="C39" s="5"/>
      <c r="D39" s="6"/>
      <c r="E39" s="5"/>
      <c r="F39" s="6"/>
      <c r="G39" s="94"/>
      <c r="H39" s="85"/>
      <c r="I39" s="5"/>
      <c r="J39" s="6"/>
      <c r="K39" s="5"/>
      <c r="L39" s="6"/>
      <c r="M39" s="5"/>
      <c r="N39" s="6"/>
      <c r="O39" s="5"/>
      <c r="P39" s="6"/>
      <c r="Q39" s="7" t="str">
        <f t="shared" si="1"/>
        <v/>
      </c>
      <c r="R39" s="1" t="str">
        <f>IF(SUM(C39:P39)=(COUNTA($B$152:$B$163)-1),"ÄSSÄ!",(IF(SUM(C39:P39)=(COUNTA($B$152:$B$163)),"PUUTE!","")))</f>
        <v/>
      </c>
      <c r="U39" s="1"/>
    </row>
    <row r="40" spans="1:21" x14ac:dyDescent="0.2">
      <c r="A40" s="1">
        <v>19</v>
      </c>
      <c r="B40" s="4" t="s">
        <v>39</v>
      </c>
      <c r="C40" s="5"/>
      <c r="D40" s="6"/>
      <c r="E40" s="5"/>
      <c r="F40" s="6"/>
      <c r="G40" s="94"/>
      <c r="H40" s="85"/>
      <c r="I40" s="5"/>
      <c r="J40" s="6"/>
      <c r="K40" s="5"/>
      <c r="L40" s="6"/>
      <c r="M40" s="5"/>
      <c r="N40" s="6"/>
      <c r="O40" s="5"/>
      <c r="P40" s="6"/>
      <c r="Q40" s="7" t="str">
        <f t="shared" si="1"/>
        <v/>
      </c>
      <c r="R40" s="1" t="str">
        <f>IF(SUM(C40:P40)=(COUNTA($B$152:$B$163)-1),"ÄSSÄ!",(IF(SUM(C40:P40)=(COUNTA($B$152:$B$163)),"PUUTE!","")))</f>
        <v/>
      </c>
      <c r="U40" s="1"/>
    </row>
    <row r="41" spans="1:21" x14ac:dyDescent="0.2">
      <c r="A41" s="1">
        <v>19</v>
      </c>
      <c r="B41" s="4" t="s">
        <v>40</v>
      </c>
      <c r="C41" s="5"/>
      <c r="D41" s="6"/>
      <c r="E41" s="5"/>
      <c r="F41" s="6"/>
      <c r="G41" s="94"/>
      <c r="H41" s="85"/>
      <c r="I41" s="5"/>
      <c r="J41" s="6"/>
      <c r="K41" s="5"/>
      <c r="L41" s="6"/>
      <c r="M41" s="5"/>
      <c r="N41" s="6"/>
      <c r="O41" s="5"/>
      <c r="P41" s="6"/>
      <c r="Q41" s="7" t="str">
        <f t="shared" si="1"/>
        <v/>
      </c>
      <c r="R41" s="1" t="str">
        <f>IF(SUM(C41:P41)=(COUNTA($B$152:$B$163)-1),"ÄSSÄ!",(IF(SUM(C41:P41)=(COUNTA($B$152:$B$163)),"PUUTE!","")))</f>
        <v/>
      </c>
      <c r="U41" s="1"/>
    </row>
    <row r="42" spans="1:21" x14ac:dyDescent="0.2">
      <c r="A42" s="1">
        <f>VLOOKUP(B42,historia!A:B,2,FALSE)</f>
        <v>4</v>
      </c>
      <c r="B42" s="4" t="s">
        <v>128</v>
      </c>
      <c r="C42" s="5"/>
      <c r="D42" s="6"/>
      <c r="E42" s="5"/>
      <c r="F42" s="6"/>
      <c r="G42" s="94"/>
      <c r="H42" s="85"/>
      <c r="I42" s="5"/>
      <c r="J42" s="6"/>
      <c r="K42" s="5"/>
      <c r="L42" s="6"/>
      <c r="M42" s="5"/>
      <c r="N42" s="6"/>
      <c r="O42" s="5"/>
      <c r="P42" s="6"/>
      <c r="Q42" s="7" t="str">
        <f t="shared" si="1"/>
        <v/>
      </c>
      <c r="R42" s="1" t="str">
        <f>IF(SUM(C42:P42)=(COUNTA($B$152:$B$163)-1),"ÄSSÄ!",(IF(SUM(C42:P42)=(COUNTA($B$152:$B$163)),"PUUTE!","")))</f>
        <v/>
      </c>
      <c r="U42" s="1"/>
    </row>
    <row r="43" spans="1:21" x14ac:dyDescent="0.2">
      <c r="A43" s="1">
        <f>VLOOKUP(B43,historia!A:B,2,FALSE)</f>
        <v>6</v>
      </c>
      <c r="B43" s="4" t="s">
        <v>130</v>
      </c>
      <c r="C43" s="5"/>
      <c r="D43" s="6"/>
      <c r="E43" s="5"/>
      <c r="F43" s="6"/>
      <c r="G43" s="94"/>
      <c r="H43" s="85"/>
      <c r="I43" s="5"/>
      <c r="J43" s="6"/>
      <c r="K43" s="5"/>
      <c r="L43" s="6"/>
      <c r="M43" s="5"/>
      <c r="N43" s="6"/>
      <c r="O43" s="5"/>
      <c r="P43" s="6"/>
      <c r="Q43" s="7" t="str">
        <f t="shared" si="1"/>
        <v/>
      </c>
      <c r="R43" s="1" t="str">
        <f>IF(SUM(C43:P43)=(COUNTA($B$152:$B$163)-1),"ÄSSÄ!",(IF(SUM(C43:P43)=(COUNTA($B$152:$B$163)),"PUUTE!","")))</f>
        <v/>
      </c>
      <c r="U43" s="1"/>
    </row>
    <row r="44" spans="1:21" x14ac:dyDescent="0.2">
      <c r="A44" s="1">
        <f>VLOOKUP(B44,historia!A:B,2,FALSE)</f>
        <v>5</v>
      </c>
      <c r="B44" s="4" t="s">
        <v>131</v>
      </c>
      <c r="C44" s="5"/>
      <c r="D44" s="6"/>
      <c r="E44" s="5"/>
      <c r="F44" s="6"/>
      <c r="G44" s="94"/>
      <c r="H44" s="85"/>
      <c r="I44" s="5"/>
      <c r="J44" s="6"/>
      <c r="K44" s="5"/>
      <c r="L44" s="6"/>
      <c r="M44" s="5"/>
      <c r="N44" s="6"/>
      <c r="O44" s="5"/>
      <c r="P44" s="6"/>
      <c r="Q44" s="7" t="str">
        <f t="shared" si="1"/>
        <v/>
      </c>
      <c r="R44" s="1" t="str">
        <f>IF(SUM(C44:P44)=(COUNTA($B$152:$B$163)-1),"ÄSSÄ!",(IF(SUM(C44:P44)=(COUNTA($B$152:$B$163)),"PUUTE!","")))</f>
        <v/>
      </c>
      <c r="U44" s="1"/>
    </row>
    <row r="45" spans="1:21" x14ac:dyDescent="0.2">
      <c r="A45" s="1">
        <v>19</v>
      </c>
      <c r="B45" s="4" t="s">
        <v>41</v>
      </c>
      <c r="C45" s="5"/>
      <c r="D45" s="6"/>
      <c r="E45" s="5"/>
      <c r="F45" s="6"/>
      <c r="G45" s="94"/>
      <c r="H45" s="85"/>
      <c r="I45" s="5"/>
      <c r="J45" s="6"/>
      <c r="K45" s="5"/>
      <c r="L45" s="6"/>
      <c r="M45" s="5"/>
      <c r="N45" s="6"/>
      <c r="O45" s="5"/>
      <c r="P45" s="6"/>
      <c r="Q45" s="7" t="str">
        <f t="shared" si="1"/>
        <v/>
      </c>
      <c r="R45" s="1" t="str">
        <f>IF(SUM(C45:P45)=(COUNTA($B$152:$B$163)-1),"ÄSSÄ!",(IF(SUM(C45:P45)=(COUNTA($B$152:$B$163)),"PUUTE!","")))</f>
        <v/>
      </c>
      <c r="U45" s="1"/>
    </row>
    <row r="46" spans="1:21" x14ac:dyDescent="0.2">
      <c r="A46" s="1">
        <f>VLOOKUP(B46,historia!A:B,2,FALSE)</f>
        <v>2</v>
      </c>
      <c r="B46" s="4" t="s">
        <v>206</v>
      </c>
      <c r="C46" s="5"/>
      <c r="D46" s="6"/>
      <c r="E46" s="5">
        <v>1</v>
      </c>
      <c r="F46" s="6"/>
      <c r="G46" s="94"/>
      <c r="H46" s="85"/>
      <c r="I46" s="5"/>
      <c r="J46" s="6"/>
      <c r="K46" s="5"/>
      <c r="L46" s="6"/>
      <c r="M46" s="5"/>
      <c r="N46" s="6"/>
      <c r="O46" s="5"/>
      <c r="P46" s="6"/>
      <c r="Q46" s="7">
        <f t="shared" si="1"/>
        <v>1</v>
      </c>
      <c r="R46" s="1" t="str">
        <f>IF(SUM(C46:P46)=(COUNTA($B$152:$B$163)-1),"ÄSSÄ!",(IF(SUM(C46:P46)=(COUNTA($B$152:$B$163)),"PUUTE!","")))</f>
        <v/>
      </c>
      <c r="U46" s="1"/>
    </row>
    <row r="47" spans="1:21" x14ac:dyDescent="0.2">
      <c r="A47" s="1">
        <f>VLOOKUP(B47,historia!A:B,2,FALSE)</f>
        <v>4</v>
      </c>
      <c r="B47" s="4" t="s">
        <v>141</v>
      </c>
      <c r="C47" s="5">
        <v>1</v>
      </c>
      <c r="D47" s="6"/>
      <c r="E47" s="5">
        <v>1</v>
      </c>
      <c r="F47" s="6"/>
      <c r="G47" s="94"/>
      <c r="H47" s="85"/>
      <c r="I47" s="5"/>
      <c r="J47" s="6"/>
      <c r="K47" s="5"/>
      <c r="L47" s="6"/>
      <c r="M47" s="5"/>
      <c r="N47" s="6"/>
      <c r="O47" s="5"/>
      <c r="P47" s="6"/>
      <c r="Q47" s="7">
        <f t="shared" si="1"/>
        <v>2</v>
      </c>
      <c r="R47" s="1" t="str">
        <f>IF(SUM(C47:P47)=(COUNTA($B$152:$B$163)-1),"ÄSSÄ!",(IF(SUM(C47:P47)=(COUNTA($B$152:$B$163)),"PUUTE!","")))</f>
        <v>ÄSSÄ!</v>
      </c>
      <c r="U47" s="1"/>
    </row>
    <row r="48" spans="1:21" x14ac:dyDescent="0.2">
      <c r="A48" s="1">
        <v>19</v>
      </c>
      <c r="B48" s="4" t="s">
        <v>42</v>
      </c>
      <c r="C48" s="5"/>
      <c r="D48" s="6"/>
      <c r="E48" s="5"/>
      <c r="F48" s="6"/>
      <c r="G48" s="94"/>
      <c r="H48" s="85"/>
      <c r="I48" s="5"/>
      <c r="J48" s="6"/>
      <c r="K48" s="5"/>
      <c r="L48" s="6"/>
      <c r="M48" s="5"/>
      <c r="N48" s="6"/>
      <c r="O48" s="5"/>
      <c r="P48" s="6"/>
      <c r="Q48" s="7"/>
      <c r="R48" s="1" t="str">
        <f>IF(SUM(C48:P48)=(COUNTA($B$152:$B$163)-1),"ÄSSÄ!",(IF(SUM(C48:P48)=(COUNTA($B$152:$B$163)),"PUUTE!","")))</f>
        <v/>
      </c>
      <c r="U48" s="1"/>
    </row>
    <row r="49" spans="1:21" x14ac:dyDescent="0.2">
      <c r="A49" s="1">
        <v>19</v>
      </c>
      <c r="B49" s="4" t="s">
        <v>43</v>
      </c>
      <c r="C49" s="5">
        <v>1</v>
      </c>
      <c r="D49" s="6"/>
      <c r="E49" s="5"/>
      <c r="F49" s="6"/>
      <c r="G49" s="94"/>
      <c r="H49" s="85"/>
      <c r="I49" s="5"/>
      <c r="J49" s="6"/>
      <c r="K49" s="5"/>
      <c r="L49" s="6"/>
      <c r="M49" s="5"/>
      <c r="N49" s="6"/>
      <c r="O49" s="5"/>
      <c r="P49" s="6"/>
      <c r="Q49" s="7"/>
      <c r="R49" s="1" t="str">
        <f>IF(SUM(C49:P49)=(COUNTA($B$152:$B$163)-1),"ÄSSÄ!",(IF(SUM(C49:P49)=(COUNTA($B$152:$B$163)),"PUUTE!","")))</f>
        <v/>
      </c>
      <c r="U49" s="1"/>
    </row>
    <row r="50" spans="1:21" x14ac:dyDescent="0.2">
      <c r="A50" s="1">
        <f>VLOOKUP(B50,historia!A:B,2,FALSE)</f>
        <v>6</v>
      </c>
      <c r="B50" s="4" t="s">
        <v>149</v>
      </c>
      <c r="C50" s="5">
        <v>1</v>
      </c>
      <c r="D50" s="6"/>
      <c r="E50" s="5">
        <v>1</v>
      </c>
      <c r="F50" s="6"/>
      <c r="G50" s="94"/>
      <c r="H50" s="85"/>
      <c r="I50" s="5"/>
      <c r="J50" s="6"/>
      <c r="K50" s="5"/>
      <c r="L50" s="6"/>
      <c r="M50" s="5"/>
      <c r="N50" s="6"/>
      <c r="O50" s="5"/>
      <c r="P50" s="6"/>
      <c r="Q50" s="7"/>
      <c r="R50" s="1" t="str">
        <f>IF(SUM(C50:P50)=(COUNTA($B$152:$B$163)-1),"ÄSSÄ!",(IF(SUM(C50:P50)=(COUNTA($B$152:$B$163)),"PUUTE!","")))</f>
        <v>ÄSSÄ!</v>
      </c>
      <c r="U50" s="1"/>
    </row>
    <row r="51" spans="1:21" x14ac:dyDescent="0.2">
      <c r="A51" s="1">
        <f>VLOOKUP(B51,historia!A:B,2,FALSE)</f>
        <v>14</v>
      </c>
      <c r="B51" s="4" t="s">
        <v>44</v>
      </c>
      <c r="C51" s="5"/>
      <c r="D51" s="6"/>
      <c r="E51" s="5"/>
      <c r="F51" s="6"/>
      <c r="G51" s="94"/>
      <c r="H51" s="85"/>
      <c r="I51" s="5"/>
      <c r="J51" s="6"/>
      <c r="K51" s="5"/>
      <c r="L51" s="6"/>
      <c r="M51" s="5"/>
      <c r="N51" s="6"/>
      <c r="O51" s="5"/>
      <c r="P51" s="6"/>
      <c r="Q51" s="7"/>
      <c r="R51" s="1" t="str">
        <f>IF(SUM(C51:P51)=(COUNTA($B$152:$B$163)-1),"ÄSSÄ!",(IF(SUM(C51:P51)=(COUNTA($B$152:$B$163)),"PUUTE!","")))</f>
        <v/>
      </c>
      <c r="U51" s="1"/>
    </row>
    <row r="52" spans="1:21" x14ac:dyDescent="0.2">
      <c r="A52" s="1">
        <f>VLOOKUP(B52,historia!A:B,2,FALSE)</f>
        <v>4</v>
      </c>
      <c r="B52" s="4" t="s">
        <v>150</v>
      </c>
      <c r="C52" s="5"/>
      <c r="D52" s="6"/>
      <c r="E52" s="5"/>
      <c r="F52" s="6"/>
      <c r="G52" s="94"/>
      <c r="H52" s="85"/>
      <c r="I52" s="5"/>
      <c r="J52" s="6"/>
      <c r="K52" s="5"/>
      <c r="L52" s="6"/>
      <c r="M52" s="5"/>
      <c r="N52" s="6"/>
      <c r="O52" s="5"/>
      <c r="P52" s="6"/>
      <c r="Q52" s="7"/>
      <c r="R52" s="1" t="str">
        <f>IF(SUM(C52:P52)=(COUNTA($B$152:$B$163)-1),"ÄSSÄ!",(IF(SUM(C52:P52)=(COUNTA($B$152:$B$163)),"PUUTE!","")))</f>
        <v/>
      </c>
      <c r="U52" s="1"/>
    </row>
    <row r="53" spans="1:21" x14ac:dyDescent="0.2">
      <c r="A53" s="1">
        <f>VLOOKUP(B53,historia!A:B,2,FALSE)</f>
        <v>8</v>
      </c>
      <c r="B53" s="4" t="s">
        <v>152</v>
      </c>
      <c r="C53" s="5"/>
      <c r="D53" s="6"/>
      <c r="E53" s="5"/>
      <c r="F53" s="6"/>
      <c r="G53" s="94"/>
      <c r="H53" s="85"/>
      <c r="I53" s="5"/>
      <c r="J53" s="6"/>
      <c r="K53" s="5"/>
      <c r="L53" s="6"/>
      <c r="M53" s="5"/>
      <c r="N53" s="6"/>
      <c r="O53" s="5"/>
      <c r="P53" s="6"/>
      <c r="Q53" s="7"/>
      <c r="R53" s="1" t="str">
        <f>IF(SUM(C53:P53)=(COUNTA($B$152:$B$163)-1),"ÄSSÄ!",(IF(SUM(C53:P53)=(COUNTA($B$152:$B$163)),"PUUTE!","")))</f>
        <v/>
      </c>
      <c r="U53" s="1"/>
    </row>
    <row r="54" spans="1:21" x14ac:dyDescent="0.2">
      <c r="A54" s="1">
        <f>VLOOKUP(B54,historia!A:B,2,FALSE)</f>
        <v>16</v>
      </c>
      <c r="B54" s="4" t="s">
        <v>45</v>
      </c>
      <c r="C54" s="5"/>
      <c r="D54" s="6"/>
      <c r="E54" s="5"/>
      <c r="F54" s="6"/>
      <c r="G54" s="94"/>
      <c r="H54" s="85"/>
      <c r="I54" s="5"/>
      <c r="J54" s="6"/>
      <c r="K54" s="5"/>
      <c r="L54" s="6"/>
      <c r="M54" s="5"/>
      <c r="N54" s="6"/>
      <c r="O54" s="5"/>
      <c r="P54" s="6"/>
      <c r="Q54" s="7"/>
      <c r="R54" s="1" t="str">
        <f>IF(SUM(C54:P54)=(COUNTA($B$152:$B$163)-1),"ÄSSÄ!",(IF(SUM(C54:P54)=(COUNTA($B$152:$B$163)),"PUUTE!","")))</f>
        <v/>
      </c>
      <c r="U54" s="1"/>
    </row>
    <row r="55" spans="1:21" x14ac:dyDescent="0.2">
      <c r="A55" s="1">
        <f>VLOOKUP(B55,historia!A:B,2,FALSE)</f>
        <v>7</v>
      </c>
      <c r="B55" s="4" t="s">
        <v>154</v>
      </c>
      <c r="C55" s="5"/>
      <c r="D55" s="6"/>
      <c r="E55" s="5"/>
      <c r="F55" s="6"/>
      <c r="G55" s="94"/>
      <c r="H55" s="85"/>
      <c r="I55" s="5"/>
      <c r="J55" s="6"/>
      <c r="K55" s="5"/>
      <c r="L55" s="6"/>
      <c r="M55" s="5"/>
      <c r="N55" s="6"/>
      <c r="O55" s="5"/>
      <c r="P55" s="6"/>
      <c r="Q55" s="7"/>
      <c r="R55" s="1" t="str">
        <f>IF(SUM(C55:P55)=(COUNTA($B$152:$B$163)-1),"ÄSSÄ!",(IF(SUM(C55:P55)=(COUNTA($B$152:$B$163)),"PUUTE!","")))</f>
        <v/>
      </c>
      <c r="U55" s="1"/>
    </row>
    <row r="56" spans="1:21" x14ac:dyDescent="0.2">
      <c r="A56" s="1">
        <f>VLOOKUP(B56,historia!A:B,2,FALSE)</f>
        <v>15</v>
      </c>
      <c r="B56" s="4" t="s">
        <v>46</v>
      </c>
      <c r="C56" s="5"/>
      <c r="D56" s="6"/>
      <c r="E56" s="5"/>
      <c r="F56" s="6"/>
      <c r="G56" s="94"/>
      <c r="H56" s="85"/>
      <c r="I56" s="5"/>
      <c r="J56" s="6"/>
      <c r="K56" s="5"/>
      <c r="L56" s="6"/>
      <c r="M56" s="5"/>
      <c r="N56" s="6"/>
      <c r="O56" s="5"/>
      <c r="P56" s="6"/>
      <c r="Q56" s="7"/>
      <c r="R56" s="1" t="str">
        <f>IF(SUM(C56:P56)=(COUNTA($B$152:$B$163)-1),"ÄSSÄ!",(IF(SUM(C56:P56)=(COUNTA($B$152:$B$163)),"PUUTE!","")))</f>
        <v/>
      </c>
      <c r="U56" s="1"/>
    </row>
    <row r="57" spans="1:21" x14ac:dyDescent="0.2">
      <c r="A57" s="1">
        <f>VLOOKUP(B57,historia!A:B,2,FALSE)</f>
        <v>15</v>
      </c>
      <c r="B57" s="4" t="s">
        <v>48</v>
      </c>
      <c r="C57" s="5"/>
      <c r="D57" s="6"/>
      <c r="E57" s="5"/>
      <c r="F57" s="6"/>
      <c r="G57" s="94"/>
      <c r="H57" s="85"/>
      <c r="I57" s="5"/>
      <c r="J57" s="6"/>
      <c r="K57" s="5"/>
      <c r="L57" s="6"/>
      <c r="M57" s="5"/>
      <c r="N57" s="6"/>
      <c r="O57" s="5"/>
      <c r="P57" s="6"/>
      <c r="Q57" s="7"/>
      <c r="R57" s="1" t="str">
        <f>IF(SUM(C57:P57)=(COUNTA($B$152:$B$163)-1),"ÄSSÄ!",(IF(SUM(C57:P57)=(COUNTA($B$152:$B$163)),"PUUTE!","")))</f>
        <v/>
      </c>
      <c r="U57" s="1"/>
    </row>
    <row r="58" spans="1:21" x14ac:dyDescent="0.2">
      <c r="A58" s="1">
        <f>VLOOKUP(B58,historia!A:B,2,FALSE)</f>
        <v>3</v>
      </c>
      <c r="B58" s="4" t="s">
        <v>160</v>
      </c>
      <c r="C58" s="5"/>
      <c r="D58" s="6"/>
      <c r="E58" s="5"/>
      <c r="F58" s="6"/>
      <c r="G58" s="94"/>
      <c r="H58" s="85"/>
      <c r="I58" s="5"/>
      <c r="J58" s="6"/>
      <c r="K58" s="5"/>
      <c r="L58" s="6"/>
      <c r="M58" s="5"/>
      <c r="N58" s="6"/>
      <c r="O58" s="5"/>
      <c r="P58" s="6"/>
      <c r="Q58" s="7"/>
      <c r="R58" s="1" t="str">
        <f>IF(SUM(C58:P58)=(COUNTA($B$152:$B$163)-1),"ÄSSÄ!",(IF(SUM(C58:P58)=(COUNTA($B$152:$B$163)),"PUUTE!","")))</f>
        <v/>
      </c>
      <c r="U58" s="1"/>
    </row>
    <row r="59" spans="1:21" x14ac:dyDescent="0.2">
      <c r="A59" s="1">
        <f>VLOOKUP(B59,historia!A:B,2,FALSE)</f>
        <v>8</v>
      </c>
      <c r="B59" s="4" t="s">
        <v>161</v>
      </c>
      <c r="C59" s="5"/>
      <c r="D59" s="6"/>
      <c r="E59" s="5"/>
      <c r="F59" s="6"/>
      <c r="G59" s="94"/>
      <c r="H59" s="85"/>
      <c r="I59" s="5"/>
      <c r="J59" s="6"/>
      <c r="K59" s="5"/>
      <c r="L59" s="6"/>
      <c r="M59" s="5"/>
      <c r="N59" s="6"/>
      <c r="O59" s="5"/>
      <c r="P59" s="6"/>
      <c r="Q59" s="7"/>
      <c r="R59" s="1" t="str">
        <f>IF(SUM(C59:P59)=(COUNTA($B$152:$B$163)-1),"ÄSSÄ!",(IF(SUM(C59:P59)=(COUNTA($B$152:$B$163)),"PUUTE!","")))</f>
        <v/>
      </c>
      <c r="U59" s="1"/>
    </row>
    <row r="60" spans="1:21" x14ac:dyDescent="0.2">
      <c r="A60" s="1">
        <f>VLOOKUP(B60,historia!A:B,2,FALSE)</f>
        <v>16</v>
      </c>
      <c r="B60" s="4" t="s">
        <v>49</v>
      </c>
      <c r="C60" s="5"/>
      <c r="D60" s="6">
        <v>1</v>
      </c>
      <c r="E60" s="5"/>
      <c r="F60" s="6"/>
      <c r="G60" s="94"/>
      <c r="H60" s="85"/>
      <c r="I60" s="5"/>
      <c r="J60" s="6"/>
      <c r="K60" s="5"/>
      <c r="L60" s="6"/>
      <c r="M60" s="5"/>
      <c r="N60" s="6"/>
      <c r="O60" s="5"/>
      <c r="P60" s="6"/>
      <c r="Q60" s="7"/>
      <c r="R60" s="1" t="str">
        <f>IF(SUM(C60:P60)=(COUNTA($B$152:$B$163)-1),"ÄSSÄ!",(IF(SUM(C60:P60)=(COUNTA($B$152:$B$163)),"PUUTE!","")))</f>
        <v/>
      </c>
      <c r="U60" s="1"/>
    </row>
    <row r="61" spans="1:21" x14ac:dyDescent="0.2">
      <c r="A61" s="1">
        <f>VLOOKUP(B61,historia!A:B,2,FALSE)</f>
        <v>16</v>
      </c>
      <c r="B61" s="4" t="s">
        <v>50</v>
      </c>
      <c r="C61" s="5"/>
      <c r="D61" s="6"/>
      <c r="E61" s="5"/>
      <c r="F61" s="6"/>
      <c r="G61" s="94"/>
      <c r="H61" s="85"/>
      <c r="I61" s="5"/>
      <c r="J61" s="6"/>
      <c r="K61" s="5"/>
      <c r="L61" s="6"/>
      <c r="M61" s="5"/>
      <c r="N61" s="6"/>
      <c r="O61" s="5"/>
      <c r="P61" s="6"/>
      <c r="Q61" s="7"/>
      <c r="R61" s="1" t="str">
        <f>IF(SUM(C61:P61)=(COUNTA($B$152:$B$163)-1),"ÄSSÄ!",(IF(SUM(C61:P61)=(COUNTA($B$152:$B$163)),"PUUTE!","")))</f>
        <v/>
      </c>
      <c r="U61" s="1"/>
    </row>
    <row r="62" spans="1:21" x14ac:dyDescent="0.2">
      <c r="A62" s="1">
        <f>VLOOKUP(B62,historia!A:B,2,FALSE)</f>
        <v>6</v>
      </c>
      <c r="B62" s="4" t="s">
        <v>51</v>
      </c>
      <c r="C62" s="5"/>
      <c r="D62" s="6"/>
      <c r="E62" s="5">
        <v>1</v>
      </c>
      <c r="F62" s="6"/>
      <c r="G62" s="94"/>
      <c r="H62" s="85"/>
      <c r="I62" s="5"/>
      <c r="J62" s="6"/>
      <c r="K62" s="5"/>
      <c r="L62" s="6"/>
      <c r="M62" s="5"/>
      <c r="N62" s="6"/>
      <c r="O62" s="5"/>
      <c r="P62" s="6"/>
      <c r="Q62" s="7"/>
      <c r="R62" s="1" t="str">
        <f>IF(SUM(C62:P62)=(COUNTA($B$152:$B$163)-1),"ÄSSÄ!",(IF(SUM(C62:P62)=(COUNTA($B$152:$B$163)),"PUUTE!","")))</f>
        <v/>
      </c>
      <c r="U62" s="1"/>
    </row>
    <row r="63" spans="1:21" x14ac:dyDescent="0.2">
      <c r="A63" s="1">
        <f>VLOOKUP(B63,historia!A:B,2,FALSE)</f>
        <v>16</v>
      </c>
      <c r="B63" s="4" t="s">
        <v>52</v>
      </c>
      <c r="C63" s="5"/>
      <c r="D63" s="6">
        <v>1</v>
      </c>
      <c r="E63" s="5"/>
      <c r="F63" s="6"/>
      <c r="G63" s="94"/>
      <c r="H63" s="85"/>
      <c r="I63" s="5"/>
      <c r="J63" s="6"/>
      <c r="K63" s="5"/>
      <c r="L63" s="6"/>
      <c r="M63" s="5"/>
      <c r="N63" s="6"/>
      <c r="O63" s="5"/>
      <c r="P63" s="6"/>
      <c r="Q63" s="7">
        <f t="shared" ref="Q63:Q83" si="2">IF(COUNTA(C63:P63)&gt;0,COUNTA(C63:P63),"")</f>
        <v>1</v>
      </c>
      <c r="R63" s="1" t="str">
        <f>IF(SUM(C63:P63)=(COUNTA($B$152:$B$163)-1),"ÄSSÄ!",(IF(SUM(C63:P63)=(COUNTA($B$152:$B$163)),"PUUTE!","")))</f>
        <v/>
      </c>
      <c r="U63" s="1"/>
    </row>
    <row r="64" spans="1:21" x14ac:dyDescent="0.2">
      <c r="A64" s="1">
        <f>VLOOKUP(B64,historia!A:B,2,FALSE)</f>
        <v>16</v>
      </c>
      <c r="B64" s="4" t="s">
        <v>16</v>
      </c>
      <c r="C64" s="5">
        <v>1</v>
      </c>
      <c r="D64" s="6">
        <v>1</v>
      </c>
      <c r="E64" s="5">
        <v>1</v>
      </c>
      <c r="F64" s="6"/>
      <c r="G64" s="94"/>
      <c r="H64" s="85"/>
      <c r="I64" s="5"/>
      <c r="J64" s="6"/>
      <c r="K64" s="5"/>
      <c r="L64" s="6"/>
      <c r="M64" s="5"/>
      <c r="N64" s="6"/>
      <c r="O64" s="5"/>
      <c r="P64" s="6"/>
      <c r="Q64" s="7">
        <f t="shared" si="2"/>
        <v>3</v>
      </c>
      <c r="R64" s="1" t="str">
        <f>IF(SUM(C64:P64)=(COUNTA($B$152:$B$163)-1),"ÄSSÄ!",(IF(SUM(C64:P64)=(COUNTA($B$152:$B$163)),"PUUTE!","")))</f>
        <v>PUUTE!</v>
      </c>
      <c r="U64" s="1"/>
    </row>
    <row r="65" spans="1:21" x14ac:dyDescent="0.2">
      <c r="A65" s="1">
        <f>VLOOKUP(B65,historia!A:B,2,FALSE)</f>
        <v>6</v>
      </c>
      <c r="B65" s="4" t="s">
        <v>162</v>
      </c>
      <c r="C65" s="5">
        <v>1</v>
      </c>
      <c r="D65" s="6">
        <v>1</v>
      </c>
      <c r="E65" s="5"/>
      <c r="F65" s="6"/>
      <c r="G65" s="94"/>
      <c r="H65" s="85"/>
      <c r="I65" s="5"/>
      <c r="J65" s="6"/>
      <c r="K65" s="5"/>
      <c r="L65" s="6"/>
      <c r="M65" s="5"/>
      <c r="N65" s="6"/>
      <c r="O65" s="5"/>
      <c r="P65" s="6"/>
      <c r="Q65" s="7">
        <f t="shared" si="2"/>
        <v>2</v>
      </c>
      <c r="R65" s="1" t="str">
        <f>IF(SUM(C65:P65)=(COUNTA($B$152:$B$163)-1),"ÄSSÄ!",(IF(SUM(C65:P65)=(COUNTA($B$152:$B$163)),"PUUTE!","")))</f>
        <v>ÄSSÄ!</v>
      </c>
      <c r="U65" s="1"/>
    </row>
    <row r="66" spans="1:21" x14ac:dyDescent="0.2">
      <c r="A66" s="1">
        <f>VLOOKUP(B66,historia!A:B,2,FALSE)</f>
        <v>12</v>
      </c>
      <c r="B66" s="4" t="s">
        <v>167</v>
      </c>
      <c r="C66" s="5"/>
      <c r="D66" s="6"/>
      <c r="E66" s="5"/>
      <c r="F66" s="6"/>
      <c r="G66" s="94"/>
      <c r="H66" s="85"/>
      <c r="I66" s="5"/>
      <c r="J66" s="6"/>
      <c r="K66" s="5"/>
      <c r="L66" s="6"/>
      <c r="M66" s="5"/>
      <c r="N66" s="6"/>
      <c r="O66" s="5"/>
      <c r="P66" s="6"/>
      <c r="Q66" s="7" t="str">
        <f t="shared" si="2"/>
        <v/>
      </c>
      <c r="R66" s="1" t="str">
        <f>IF(SUM(C66:P66)=(COUNTA($B$152:$B$163)-1),"ÄSSÄ!",(IF(SUM(C66:P66)=(COUNTA($B$152:$B$163)),"PUUTE!","")))</f>
        <v/>
      </c>
      <c r="U66" s="1"/>
    </row>
    <row r="67" spans="1:21" x14ac:dyDescent="0.2">
      <c r="A67" s="1">
        <f>VLOOKUP(B67,historia!A:B,2,FALSE)</f>
        <v>16</v>
      </c>
      <c r="B67" s="4" t="s">
        <v>53</v>
      </c>
      <c r="C67" s="5"/>
      <c r="D67" s="6"/>
      <c r="E67" s="5"/>
      <c r="F67" s="6"/>
      <c r="G67" s="94"/>
      <c r="H67" s="85"/>
      <c r="I67" s="5"/>
      <c r="J67" s="6"/>
      <c r="K67" s="5"/>
      <c r="L67" s="6"/>
      <c r="M67" s="5"/>
      <c r="N67" s="6"/>
      <c r="O67" s="5"/>
      <c r="P67" s="6"/>
      <c r="Q67" s="7" t="str">
        <f t="shared" si="2"/>
        <v/>
      </c>
      <c r="R67" s="1" t="str">
        <f>IF(SUM(C67:P67)=(COUNTA($B$152:$B$163)-1),"ÄSSÄ!",(IF(SUM(C67:P67)=(COUNTA($B$152:$B$163)),"PUUTE!","")))</f>
        <v/>
      </c>
      <c r="U67" s="1"/>
    </row>
    <row r="68" spans="1:21" x14ac:dyDescent="0.2">
      <c r="A68" s="1">
        <f>VLOOKUP(B68,historia!A:B,2,FALSE)</f>
        <v>9</v>
      </c>
      <c r="B68" s="4" t="s">
        <v>168</v>
      </c>
      <c r="C68" s="5"/>
      <c r="D68" s="6"/>
      <c r="E68" s="5"/>
      <c r="F68" s="6"/>
      <c r="G68" s="94"/>
      <c r="H68" s="85"/>
      <c r="I68" s="5"/>
      <c r="J68" s="6"/>
      <c r="K68" s="5"/>
      <c r="L68" s="6"/>
      <c r="M68" s="5"/>
      <c r="N68" s="6"/>
      <c r="O68" s="5"/>
      <c r="P68" s="6"/>
      <c r="Q68" s="7" t="str">
        <f t="shared" si="2"/>
        <v/>
      </c>
      <c r="R68" s="1" t="str">
        <f>IF(SUM(C68:P68)=(COUNTA($B$152:$B$163)-1),"ÄSSÄ!",(IF(SUM(C68:P68)=(COUNTA($B$152:$B$163)),"PUUTE!","")))</f>
        <v/>
      </c>
      <c r="U68" s="1"/>
    </row>
    <row r="69" spans="1:21" x14ac:dyDescent="0.2">
      <c r="A69" s="1">
        <f>VLOOKUP(B69,historia!A:B,2,FALSE)</f>
        <v>16</v>
      </c>
      <c r="B69" s="4" t="s">
        <v>54</v>
      </c>
      <c r="C69" s="5"/>
      <c r="D69" s="6"/>
      <c r="E69" s="5"/>
      <c r="F69" s="6"/>
      <c r="G69" s="94"/>
      <c r="H69" s="85"/>
      <c r="I69" s="5"/>
      <c r="J69" s="6"/>
      <c r="K69" s="5"/>
      <c r="L69" s="6"/>
      <c r="M69" s="5"/>
      <c r="N69" s="6"/>
      <c r="O69" s="5"/>
      <c r="P69" s="6"/>
      <c r="Q69" s="7" t="str">
        <f t="shared" si="2"/>
        <v/>
      </c>
      <c r="R69" s="1" t="str">
        <f>IF(SUM(C69:P69)=(COUNTA($B$152:$B$163)-1),"ÄSSÄ!",(IF(SUM(C69:P69)=(COUNTA($B$152:$B$163)),"PUUTE!","")))</f>
        <v/>
      </c>
      <c r="U69" s="1"/>
    </row>
    <row r="70" spans="1:21" x14ac:dyDescent="0.2">
      <c r="A70" s="1">
        <f>VLOOKUP(B70,historia!A:B,2,FALSE)</f>
        <v>16</v>
      </c>
      <c r="B70" s="4" t="s">
        <v>55</v>
      </c>
      <c r="C70" s="5"/>
      <c r="D70" s="6"/>
      <c r="E70" s="5"/>
      <c r="F70" s="6"/>
      <c r="G70" s="94"/>
      <c r="H70" s="85"/>
      <c r="I70" s="5"/>
      <c r="J70" s="6"/>
      <c r="K70" s="5"/>
      <c r="L70" s="6"/>
      <c r="M70" s="5"/>
      <c r="N70" s="6"/>
      <c r="O70" s="5"/>
      <c r="P70" s="6"/>
      <c r="Q70" s="7" t="str">
        <f t="shared" si="2"/>
        <v/>
      </c>
      <c r="R70" s="1" t="str">
        <f>IF(SUM(C70:P70)=(COUNTA($B$152:$B$163)-1),"ÄSSÄ!",(IF(SUM(C70:P70)=(COUNTA($B$152:$B$163)),"PUUTE!","")))</f>
        <v/>
      </c>
      <c r="U70" s="1"/>
    </row>
    <row r="71" spans="1:21" x14ac:dyDescent="0.2">
      <c r="A71" s="1">
        <f>VLOOKUP(B71,historia!A:B,2,FALSE)</f>
        <v>16</v>
      </c>
      <c r="B71" s="4" t="s">
        <v>56</v>
      </c>
      <c r="C71" s="5"/>
      <c r="D71" s="6"/>
      <c r="E71" s="5"/>
      <c r="F71" s="6"/>
      <c r="G71" s="94"/>
      <c r="H71" s="85"/>
      <c r="I71" s="5"/>
      <c r="J71" s="6"/>
      <c r="K71" s="5"/>
      <c r="L71" s="6"/>
      <c r="M71" s="5"/>
      <c r="N71" s="6"/>
      <c r="O71" s="5"/>
      <c r="P71" s="6"/>
      <c r="Q71" s="7" t="str">
        <f t="shared" si="2"/>
        <v/>
      </c>
      <c r="R71" s="1" t="str">
        <f>IF(SUM(C71:P71)=(COUNTA($B$152:$B$163)-1),"ÄSSÄ!",(IF(SUM(C71:P71)=(COUNTA($B$152:$B$163)),"PUUTE!","")))</f>
        <v/>
      </c>
      <c r="U71" s="1"/>
    </row>
    <row r="72" spans="1:21" x14ac:dyDescent="0.2">
      <c r="A72" s="1">
        <f>VLOOKUP(B72,historia!A:B,2,FALSE)</f>
        <v>16</v>
      </c>
      <c r="B72" s="4" t="s">
        <v>57</v>
      </c>
      <c r="C72" s="5">
        <v>1</v>
      </c>
      <c r="D72" s="6"/>
      <c r="E72" s="5"/>
      <c r="F72" s="6"/>
      <c r="G72" s="94"/>
      <c r="H72" s="85"/>
      <c r="I72" s="5"/>
      <c r="J72" s="6"/>
      <c r="K72" s="5"/>
      <c r="L72" s="6"/>
      <c r="M72" s="5"/>
      <c r="N72" s="6"/>
      <c r="O72" s="5"/>
      <c r="P72" s="6"/>
      <c r="Q72" s="7">
        <f t="shared" si="2"/>
        <v>1</v>
      </c>
      <c r="R72" s="1" t="str">
        <f>IF(SUM(C72:P72)=(COUNTA($B$152:$B$163)-1),"ÄSSÄ!",(IF(SUM(C72:P72)=(COUNTA($B$152:$B$163)),"PUUTE!","")))</f>
        <v/>
      </c>
      <c r="U72" s="1"/>
    </row>
    <row r="73" spans="1:21" x14ac:dyDescent="0.2">
      <c r="A73" s="1">
        <f>VLOOKUP(B73,historia!A:B,2,FALSE)</f>
        <v>16</v>
      </c>
      <c r="B73" s="4" t="s">
        <v>58</v>
      </c>
      <c r="C73" s="5"/>
      <c r="D73" s="6"/>
      <c r="E73" s="5"/>
      <c r="F73" s="6"/>
      <c r="G73" s="94"/>
      <c r="H73" s="85"/>
      <c r="I73" s="5"/>
      <c r="J73" s="6"/>
      <c r="K73" s="5"/>
      <c r="L73" s="6"/>
      <c r="M73" s="5"/>
      <c r="N73" s="6"/>
      <c r="O73" s="5"/>
      <c r="P73" s="6"/>
      <c r="Q73" s="7" t="str">
        <f t="shared" si="2"/>
        <v/>
      </c>
      <c r="R73" s="1" t="str">
        <f>IF(SUM(C73:P73)=(COUNTA($B$152:$B$163)-1),"ÄSSÄ!",(IF(SUM(C73:P73)=(COUNTA($B$152:$B$163)),"PUUTE!","")))</f>
        <v/>
      </c>
      <c r="U73" s="1"/>
    </row>
    <row r="74" spans="1:21" x14ac:dyDescent="0.2">
      <c r="A74" s="1">
        <f>VLOOKUP(B74,historia!A:B,2,FALSE)</f>
        <v>16</v>
      </c>
      <c r="B74" s="4" t="s">
        <v>59</v>
      </c>
      <c r="C74" s="5"/>
      <c r="D74" s="6"/>
      <c r="E74" s="5"/>
      <c r="F74" s="6"/>
      <c r="G74" s="94"/>
      <c r="H74" s="85"/>
      <c r="I74" s="5"/>
      <c r="J74" s="6"/>
      <c r="K74" s="5"/>
      <c r="L74" s="6"/>
      <c r="M74" s="5"/>
      <c r="N74" s="6"/>
      <c r="O74" s="5"/>
      <c r="P74" s="6"/>
      <c r="Q74" s="7" t="str">
        <f t="shared" si="2"/>
        <v/>
      </c>
      <c r="R74" s="1" t="str">
        <f>IF(SUM(C74:P74)=(COUNTA($B$152:$B$163)-1),"ÄSSÄ!",(IF(SUM(C74:P74)=(COUNTA($B$152:$B$163)),"PUUTE!","")))</f>
        <v/>
      </c>
      <c r="U74" s="1"/>
    </row>
    <row r="75" spans="1:21" x14ac:dyDescent="0.2">
      <c r="A75" s="1">
        <f>VLOOKUP(B75,historia!A:B,2,FALSE)</f>
        <v>16</v>
      </c>
      <c r="B75" s="4" t="s">
        <v>60</v>
      </c>
      <c r="C75" s="5"/>
      <c r="D75" s="6"/>
      <c r="E75" s="5"/>
      <c r="F75" s="6"/>
      <c r="G75" s="94"/>
      <c r="H75" s="85"/>
      <c r="I75" s="5"/>
      <c r="J75" s="6"/>
      <c r="K75" s="5"/>
      <c r="L75" s="6"/>
      <c r="M75" s="5"/>
      <c r="N75" s="6"/>
      <c r="O75" s="5"/>
      <c r="P75" s="6"/>
      <c r="Q75" s="7" t="str">
        <f t="shared" si="2"/>
        <v/>
      </c>
      <c r="R75" s="1" t="str">
        <f>IF(SUM(C75:P75)=(COUNTA($B$152:$B$163)-1),"ÄSSÄ!",(IF(SUM(C75:P75)=(COUNTA($B$152:$B$163)),"PUUTE!","")))</f>
        <v/>
      </c>
      <c r="U75" s="1"/>
    </row>
    <row r="76" spans="1:21" x14ac:dyDescent="0.2">
      <c r="A76" s="1">
        <f>VLOOKUP(B76,historia!A:B,2,FALSE)</f>
        <v>16</v>
      </c>
      <c r="B76" s="4" t="s">
        <v>61</v>
      </c>
      <c r="C76" s="5"/>
      <c r="D76" s="6"/>
      <c r="E76" s="5"/>
      <c r="F76" s="6"/>
      <c r="G76" s="94"/>
      <c r="H76" s="85"/>
      <c r="I76" s="5"/>
      <c r="J76" s="6"/>
      <c r="K76" s="5"/>
      <c r="L76" s="6"/>
      <c r="M76" s="5"/>
      <c r="N76" s="6"/>
      <c r="O76" s="5"/>
      <c r="P76" s="6"/>
      <c r="Q76" s="7" t="str">
        <f t="shared" si="2"/>
        <v/>
      </c>
      <c r="R76" s="1" t="str">
        <f>IF(SUM(C76:P76)=(COUNTA($B$152:$B$163)-1),"ÄSSÄ!",(IF(SUM(C76:P76)=(COUNTA($B$152:$B$163)),"PUUTE!","")))</f>
        <v/>
      </c>
      <c r="U76" s="1"/>
    </row>
    <row r="77" spans="1:21" x14ac:dyDescent="0.2">
      <c r="A77" s="1">
        <f>VLOOKUP(B77,historia!A:B,2,FALSE)</f>
        <v>12</v>
      </c>
      <c r="B77" s="4" t="s">
        <v>180</v>
      </c>
      <c r="C77" s="5"/>
      <c r="D77" s="6"/>
      <c r="E77" s="5"/>
      <c r="F77" s="6"/>
      <c r="G77" s="94"/>
      <c r="H77" s="85"/>
      <c r="I77" s="5"/>
      <c r="J77" s="6"/>
      <c r="K77" s="5"/>
      <c r="L77" s="6"/>
      <c r="M77" s="5"/>
      <c r="N77" s="6"/>
      <c r="O77" s="5"/>
      <c r="P77" s="6"/>
      <c r="Q77" s="7" t="str">
        <f t="shared" si="2"/>
        <v/>
      </c>
      <c r="R77" s="1" t="str">
        <f>IF(SUM(C77:P77)=(COUNTA($B$152:$B$163)-1),"ÄSSÄ!",(IF(SUM(C77:P77)=(COUNTA($B$152:$B$163)),"PUUTE!","")))</f>
        <v/>
      </c>
      <c r="U77" s="1"/>
    </row>
    <row r="78" spans="1:21" x14ac:dyDescent="0.2">
      <c r="A78" s="1">
        <f>VLOOKUP(B78,historia!A:B,2,FALSE)</f>
        <v>16</v>
      </c>
      <c r="B78" s="4" t="s">
        <v>62</v>
      </c>
      <c r="C78" s="5"/>
      <c r="D78" s="6"/>
      <c r="E78" s="5"/>
      <c r="F78" s="6"/>
      <c r="G78" s="94"/>
      <c r="H78" s="85"/>
      <c r="I78" s="5"/>
      <c r="J78" s="6"/>
      <c r="K78" s="5"/>
      <c r="L78" s="6"/>
      <c r="M78" s="5"/>
      <c r="N78" s="6"/>
      <c r="O78" s="5"/>
      <c r="P78" s="6"/>
      <c r="Q78" s="7" t="str">
        <f t="shared" si="2"/>
        <v/>
      </c>
      <c r="R78" s="1" t="str">
        <f>IF(SUM(C78:P78)=(COUNTA($B$152:$B$163)-1),"ÄSSÄ!",(IF(SUM(C78:P78)=(COUNTA($B$152:$B$163)),"PUUTE!","")))</f>
        <v/>
      </c>
      <c r="U78" s="1"/>
    </row>
    <row r="79" spans="1:21" x14ac:dyDescent="0.2">
      <c r="A79" s="1">
        <f>VLOOKUP(B79,historia!A:B,2,FALSE)</f>
        <v>16</v>
      </c>
      <c r="B79" s="4" t="s">
        <v>64</v>
      </c>
      <c r="C79" s="5"/>
      <c r="D79" s="6"/>
      <c r="E79" s="5">
        <v>1</v>
      </c>
      <c r="F79" s="6"/>
      <c r="G79" s="94"/>
      <c r="H79" s="85"/>
      <c r="I79" s="5"/>
      <c r="J79" s="6"/>
      <c r="K79" s="5"/>
      <c r="L79" s="6"/>
      <c r="M79" s="5"/>
      <c r="N79" s="6"/>
      <c r="O79" s="5"/>
      <c r="P79" s="6"/>
      <c r="Q79" s="7">
        <f t="shared" si="2"/>
        <v>1</v>
      </c>
      <c r="R79" s="1" t="str">
        <f>IF(SUM(C79:P79)=(COUNTA($B$152:$B$163)-1),"ÄSSÄ!",(IF(SUM(C79:P79)=(COUNTA($B$152:$B$163)),"PUUTE!","")))</f>
        <v/>
      </c>
      <c r="U79" s="1"/>
    </row>
    <row r="80" spans="1:21" x14ac:dyDescent="0.2">
      <c r="A80" s="1">
        <f>VLOOKUP(B80,historia!A:B,2,FALSE)</f>
        <v>16</v>
      </c>
      <c r="B80" s="4" t="s">
        <v>65</v>
      </c>
      <c r="C80" s="5"/>
      <c r="D80" s="6"/>
      <c r="E80" s="5"/>
      <c r="F80" s="6"/>
      <c r="G80" s="94"/>
      <c r="H80" s="85"/>
      <c r="I80" s="5"/>
      <c r="J80" s="6"/>
      <c r="K80" s="5"/>
      <c r="L80" s="6"/>
      <c r="M80" s="5"/>
      <c r="N80" s="6"/>
      <c r="O80" s="5"/>
      <c r="P80" s="6"/>
      <c r="Q80" s="7" t="str">
        <f t="shared" si="2"/>
        <v/>
      </c>
      <c r="R80" s="1" t="str">
        <f>IF(SUM(C80:P80)=(COUNTA($B$152:$B$163)-1),"ÄSSÄ!",(IF(SUM(C80:P80)=(COUNTA($B$152:$B$163)),"PUUTE!","")))</f>
        <v/>
      </c>
      <c r="U80" s="1"/>
    </row>
    <row r="81" spans="1:21" x14ac:dyDescent="0.2">
      <c r="A81" s="1">
        <f>VLOOKUP(B81,historia!A:B,2,FALSE)</f>
        <v>16</v>
      </c>
      <c r="B81" s="4" t="s">
        <v>67</v>
      </c>
      <c r="C81" s="5"/>
      <c r="D81" s="6">
        <v>1</v>
      </c>
      <c r="E81" s="5"/>
      <c r="F81" s="6"/>
      <c r="G81" s="94"/>
      <c r="H81" s="85"/>
      <c r="I81" s="5"/>
      <c r="J81" s="6"/>
      <c r="K81" s="5"/>
      <c r="L81" s="6"/>
      <c r="M81" s="5"/>
      <c r="N81" s="6"/>
      <c r="O81" s="5"/>
      <c r="P81" s="6"/>
      <c r="Q81" s="7">
        <f t="shared" si="2"/>
        <v>1</v>
      </c>
      <c r="R81" s="1" t="str">
        <f>IF(SUM(C81:P81)=(COUNTA($B$152:$B$163)-1),"ÄSSÄ!",(IF(SUM(C81:P81)=(COUNTA($B$152:$B$163)),"PUUTE!","")))</f>
        <v/>
      </c>
      <c r="U81" s="1"/>
    </row>
    <row r="82" spans="1:21" x14ac:dyDescent="0.2">
      <c r="A82" s="1">
        <f>VLOOKUP(B82,historia!A:B,2,FALSE)</f>
        <v>16</v>
      </c>
      <c r="B82" s="4" t="s">
        <v>68</v>
      </c>
      <c r="C82" s="5"/>
      <c r="D82" s="6"/>
      <c r="E82" s="5"/>
      <c r="F82" s="6"/>
      <c r="G82" s="94"/>
      <c r="H82" s="85"/>
      <c r="I82" s="5"/>
      <c r="J82" s="6"/>
      <c r="K82" s="5"/>
      <c r="L82" s="6"/>
      <c r="M82" s="5"/>
      <c r="N82" s="6"/>
      <c r="O82" s="5"/>
      <c r="P82" s="6"/>
      <c r="Q82" s="7" t="str">
        <f t="shared" si="2"/>
        <v/>
      </c>
      <c r="R82" s="1" t="str">
        <f>IF(SUM(C82:P82)=(COUNTA($B$152:$B$163)-1),"ÄSSÄ!",(IF(SUM(C82:P82)=(COUNTA($B$152:$B$163)),"PUUTE!","")))</f>
        <v/>
      </c>
      <c r="U82" s="1"/>
    </row>
    <row r="83" spans="1:21" ht="13.5" thickBot="1" x14ac:dyDescent="0.25">
      <c r="A83" s="1">
        <f>VLOOKUP(B83,historia!A:B,2,FALSE)</f>
        <v>15</v>
      </c>
      <c r="B83" s="4" t="s">
        <v>69</v>
      </c>
      <c r="C83" s="5"/>
      <c r="D83" s="6"/>
      <c r="E83" s="5"/>
      <c r="F83" s="6"/>
      <c r="G83" s="94"/>
      <c r="H83" s="85"/>
      <c r="I83" s="5"/>
      <c r="J83" s="6"/>
      <c r="K83" s="5"/>
      <c r="L83" s="6"/>
      <c r="M83" s="5"/>
      <c r="N83" s="6"/>
      <c r="O83" s="5"/>
      <c r="P83" s="6"/>
      <c r="Q83" s="7" t="str">
        <f t="shared" si="2"/>
        <v/>
      </c>
      <c r="R83" s="1" t="str">
        <f>IF(SUM(C83:P83)=(COUNTA($B$152:$B$163)-1),"ÄSSÄ!",(IF(SUM(C83:P83)=(COUNTA($B$152:$B$163)),"PUUTE!","")))</f>
        <v/>
      </c>
      <c r="U83" s="1"/>
    </row>
    <row r="84" spans="1:21" ht="16.5" thickBot="1" x14ac:dyDescent="0.3">
      <c r="B84" s="8" t="s">
        <v>6</v>
      </c>
      <c r="C84" s="55">
        <f>IF(ISBLANK(A153), " ",(COUNTBLANK(C4:C83)))</f>
        <v>71</v>
      </c>
      <c r="D84" s="55">
        <f>IF(ISBLANK(B153), " ",(COUNTBLANK(D4:D83)))</f>
        <v>75</v>
      </c>
      <c r="E84" s="39">
        <f>IF(ISBLANK(B154), " ",(COUNTBLANK(E4:E83)))</f>
        <v>73</v>
      </c>
      <c r="F84" s="55" t="str">
        <f>IF(ISBLANK(B155), " ",(COUNTBLANK(F4:F83)))</f>
        <v xml:space="preserve"> </v>
      </c>
      <c r="G84" s="95"/>
      <c r="H84" s="55"/>
      <c r="I84" s="39" t="str">
        <f>IF(ISBLANK(B156), " ",(COUNTBLANK(I4:I83)))</f>
        <v xml:space="preserve"> </v>
      </c>
      <c r="J84" s="55" t="str">
        <f>IF(ISBLANK(B157), " ",(COUNTBLANK(J4:J83)))</f>
        <v xml:space="preserve"> </v>
      </c>
      <c r="K84" s="39" t="str">
        <f>IF(ISBLANK(B158), " ",(COUNTBLANK(K4:K83)))</f>
        <v xml:space="preserve"> </v>
      </c>
      <c r="L84" s="55" t="str">
        <f>IF(ISBLANK(B159), " ",(COUNTBLANK(L4:L83)))</f>
        <v xml:space="preserve"> </v>
      </c>
      <c r="M84" s="39" t="str">
        <f>IF(ISBLANK(B160), " ",(COUNTBLANK(M4:M83)))</f>
        <v xml:space="preserve"> </v>
      </c>
      <c r="N84" s="55" t="str">
        <f>IF(ISBLANK(B161), " ",(COUNTBLANK(N4:N83)))</f>
        <v xml:space="preserve"> </v>
      </c>
      <c r="O84" s="39" t="str">
        <f>IF(ISBLANK(B162), " ",(COUNTBLANK(O4:O83)))</f>
        <v xml:space="preserve"> </v>
      </c>
      <c r="P84" s="55" t="str">
        <f>IF(ISBLANK(B163), " ",(COUNTBLANK(P4:P83)))</f>
        <v xml:space="preserve"> </v>
      </c>
      <c r="Q84" s="9"/>
      <c r="S84" s="28" t="s">
        <v>228</v>
      </c>
      <c r="U84" s="1"/>
    </row>
    <row r="85" spans="1:21" x14ac:dyDescent="0.2">
      <c r="B85" s="52"/>
      <c r="C85" s="45"/>
      <c r="D85" s="46"/>
      <c r="E85" s="45"/>
      <c r="F85" s="46"/>
      <c r="G85" s="96"/>
      <c r="H85" s="46"/>
      <c r="I85" s="45"/>
      <c r="J85" s="46"/>
      <c r="K85" s="45"/>
      <c r="L85" s="46"/>
      <c r="M85" s="45"/>
      <c r="N85" s="46"/>
      <c r="O85" s="45"/>
      <c r="P85" s="46"/>
      <c r="Q85" s="42"/>
      <c r="U85" s="1"/>
    </row>
    <row r="86" spans="1:21" x14ac:dyDescent="0.2">
      <c r="B86" s="15"/>
      <c r="C86" s="16"/>
      <c r="D86" s="17"/>
      <c r="E86" s="16"/>
      <c r="F86" s="17"/>
      <c r="G86" s="97"/>
      <c r="H86" s="17"/>
      <c r="I86" s="16"/>
      <c r="J86" s="17"/>
      <c r="K86" s="16"/>
      <c r="L86" s="17"/>
      <c r="M86" s="16"/>
      <c r="N86" s="17"/>
      <c r="O86" s="16"/>
      <c r="P86" s="17"/>
      <c r="Q86" s="18"/>
      <c r="U86" s="1"/>
    </row>
    <row r="87" spans="1:21" x14ac:dyDescent="0.2">
      <c r="B87" s="66"/>
      <c r="C87" s="49"/>
      <c r="D87" s="50"/>
      <c r="E87" s="49"/>
      <c r="F87" s="50"/>
      <c r="G87" s="98"/>
      <c r="H87" s="86"/>
      <c r="I87" s="49"/>
      <c r="J87" s="50"/>
      <c r="K87" s="49"/>
      <c r="L87" s="50"/>
      <c r="M87" s="49"/>
      <c r="N87" s="50"/>
      <c r="O87" s="49"/>
      <c r="P87" s="50"/>
      <c r="Q87" s="51"/>
      <c r="U87" s="1"/>
    </row>
    <row r="88" spans="1:21" x14ac:dyDescent="0.2">
      <c r="B88" s="48"/>
      <c r="C88" s="49"/>
      <c r="D88" s="50"/>
      <c r="E88" s="49"/>
      <c r="F88" s="50"/>
      <c r="G88" s="98"/>
      <c r="H88" s="86"/>
      <c r="I88" s="49"/>
      <c r="J88" s="50"/>
      <c r="K88" s="49"/>
      <c r="L88" s="50"/>
      <c r="M88" s="49"/>
      <c r="N88" s="50"/>
      <c r="O88" s="49"/>
      <c r="P88" s="50"/>
      <c r="Q88" s="51"/>
      <c r="U88" s="1"/>
    </row>
    <row r="89" spans="1:21" x14ac:dyDescent="0.2">
      <c r="B89" s="52"/>
      <c r="C89" s="47"/>
      <c r="D89" s="44"/>
      <c r="E89" s="47"/>
      <c r="F89" s="44"/>
      <c r="G89" s="99"/>
      <c r="H89" s="44"/>
      <c r="I89" s="47"/>
      <c r="J89" s="44"/>
      <c r="K89" s="47"/>
      <c r="L89" s="44"/>
      <c r="M89" s="47"/>
      <c r="N89" s="44"/>
      <c r="O89" s="47"/>
      <c r="P89" s="44"/>
      <c r="Q89" s="22"/>
      <c r="U89" s="1"/>
    </row>
    <row r="90" spans="1:21" ht="16.5" thickBot="1" x14ac:dyDescent="0.3">
      <c r="B90" s="19" t="s">
        <v>7</v>
      </c>
      <c r="C90" s="56">
        <f>IF(ISBLANK(A153)," ",(SUM(C84:C89)))</f>
        <v>71</v>
      </c>
      <c r="D90" s="56">
        <f>IF(ISBLANK(B153)," ",(SUM(D84:D89)))</f>
        <v>75</v>
      </c>
      <c r="E90" s="38">
        <f>IF(ISBLANK(B154)," ",(SUM(E84:E89)))</f>
        <v>73</v>
      </c>
      <c r="F90" s="56" t="str">
        <f>IF(ISBLANK(B155)," ",(SUM(F84:F89)))</f>
        <v xml:space="preserve"> </v>
      </c>
      <c r="G90" s="100"/>
      <c r="H90" s="87"/>
      <c r="I90" s="38" t="str">
        <f>IF(ISBLANK(B156)," ",(SUM(I84:I89)))</f>
        <v xml:space="preserve"> </v>
      </c>
      <c r="J90" s="56" t="str">
        <f>IF(ISBLANK(B157)," ",(SUM(J84:J89)))</f>
        <v xml:space="preserve"> </v>
      </c>
      <c r="K90" s="38" t="str">
        <f>IF(ISBLANK(B158)," ",(SUM(K84:K89)))</f>
        <v xml:space="preserve"> </v>
      </c>
      <c r="L90" s="56" t="str">
        <f>IF(ISBLANK(B159)," ",(SUM(L84:L89)))</f>
        <v xml:space="preserve"> </v>
      </c>
      <c r="M90" s="38" t="str">
        <f>IF(ISBLANK(B160)," ",(SUM(M84:M89)))</f>
        <v xml:space="preserve"> </v>
      </c>
      <c r="N90" s="56" t="str">
        <f>IF(ISBLANK(B161)," ",(SUM(N84:N89)))</f>
        <v xml:space="preserve"> </v>
      </c>
      <c r="O90" s="38" t="str">
        <f>IF(ISBLANK(B162)," ",(SUM(O84:O89)))</f>
        <v xml:space="preserve"> </v>
      </c>
      <c r="P90" s="56" t="str">
        <f>IF(ISBLANK(B163)," ",(SUM(P84:P89)))</f>
        <v xml:space="preserve"> </v>
      </c>
      <c r="Q90" s="59" t="s">
        <v>8</v>
      </c>
      <c r="U90" s="1"/>
    </row>
    <row r="91" spans="1:21" x14ac:dyDescent="0.2">
      <c r="A91" s="1">
        <f>VLOOKUP(B91,historia!A:B,2,FALSE)</f>
        <v>15</v>
      </c>
      <c r="B91" s="20" t="s">
        <v>17</v>
      </c>
      <c r="C91" s="23">
        <v>1</v>
      </c>
      <c r="D91" s="12">
        <v>1</v>
      </c>
      <c r="E91" s="21">
        <v>1</v>
      </c>
      <c r="F91" s="12"/>
      <c r="G91" s="101"/>
      <c r="H91" s="12"/>
      <c r="I91" s="21"/>
      <c r="J91" s="12"/>
      <c r="K91" s="21"/>
      <c r="L91" s="12"/>
      <c r="M91" s="21"/>
      <c r="N91" s="12"/>
      <c r="O91" s="21"/>
      <c r="P91" s="12"/>
      <c r="Q91" s="57">
        <f t="shared" ref="Q91:Q122" si="3">COUNTA(C91:P91)</f>
        <v>3</v>
      </c>
      <c r="R91" s="1" t="str">
        <f>IF(Q91=1,"ÄSSÄ!","")</f>
        <v/>
      </c>
      <c r="U91" s="1"/>
    </row>
    <row r="92" spans="1:21" x14ac:dyDescent="0.2">
      <c r="A92" s="1">
        <f>VLOOKUP(B92,historia!A:B,2,FALSE)</f>
        <v>16</v>
      </c>
      <c r="B92" s="13" t="s">
        <v>85</v>
      </c>
      <c r="C92" s="23">
        <v>1</v>
      </c>
      <c r="D92" s="14">
        <v>1</v>
      </c>
      <c r="E92" s="23">
        <v>1</v>
      </c>
      <c r="F92" s="14"/>
      <c r="G92" s="102"/>
      <c r="H92" s="88"/>
      <c r="I92" s="23"/>
      <c r="J92" s="14"/>
      <c r="K92" s="23"/>
      <c r="L92" s="14"/>
      <c r="M92" s="23"/>
      <c r="N92" s="14"/>
      <c r="O92" s="23"/>
      <c r="P92" s="14"/>
      <c r="Q92" s="41">
        <f t="shared" si="3"/>
        <v>3</v>
      </c>
      <c r="R92" s="1" t="str">
        <f t="shared" ref="R92:R140" si="4">IF(Q92=1,"ÄSSÄ!","")</f>
        <v/>
      </c>
      <c r="U92" s="1"/>
    </row>
    <row r="93" spans="1:21" x14ac:dyDescent="0.2">
      <c r="A93" s="1">
        <f>VLOOKUP(B93,historia!A:B,2,FALSE)</f>
        <v>3</v>
      </c>
      <c r="B93" s="15" t="s">
        <v>120</v>
      </c>
      <c r="C93" s="23">
        <v>1</v>
      </c>
      <c r="D93" s="14"/>
      <c r="E93" s="53">
        <v>1</v>
      </c>
      <c r="F93" s="14"/>
      <c r="G93" s="102"/>
      <c r="H93" s="88"/>
      <c r="I93" s="23"/>
      <c r="J93" s="14"/>
      <c r="K93" s="53"/>
      <c r="L93" s="14"/>
      <c r="M93" s="23"/>
      <c r="N93" s="14"/>
      <c r="O93" s="23"/>
      <c r="P93" s="14"/>
      <c r="Q93" s="41">
        <f t="shared" si="3"/>
        <v>2</v>
      </c>
      <c r="R93" s="1" t="str">
        <f t="shared" si="4"/>
        <v/>
      </c>
      <c r="U93" s="1"/>
    </row>
    <row r="94" spans="1:21" x14ac:dyDescent="0.2">
      <c r="A94" s="1">
        <f>VLOOKUP(B94,historia!A:B,2,FALSE)</f>
        <v>6</v>
      </c>
      <c r="B94" s="13" t="s">
        <v>103</v>
      </c>
      <c r="C94" s="23">
        <v>1</v>
      </c>
      <c r="D94" s="14">
        <v>1</v>
      </c>
      <c r="E94" s="23"/>
      <c r="F94" s="14"/>
      <c r="G94" s="102"/>
      <c r="H94" s="88"/>
      <c r="I94" s="23"/>
      <c r="J94" s="14"/>
      <c r="K94" s="23"/>
      <c r="L94" s="14"/>
      <c r="M94" s="23"/>
      <c r="N94" s="14"/>
      <c r="O94" s="23"/>
      <c r="P94" s="14"/>
      <c r="Q94" s="41">
        <f t="shared" si="3"/>
        <v>2</v>
      </c>
      <c r="R94" s="1" t="str">
        <f t="shared" si="4"/>
        <v/>
      </c>
      <c r="U94" s="1"/>
    </row>
    <row r="95" spans="1:21" x14ac:dyDescent="0.2">
      <c r="A95" s="1">
        <f>VLOOKUP(B95,historia!A:B,2,FALSE)</f>
        <v>6</v>
      </c>
      <c r="B95" s="13" t="s">
        <v>105</v>
      </c>
      <c r="C95" s="23"/>
      <c r="D95" s="14">
        <v>1</v>
      </c>
      <c r="E95" s="23">
        <v>1</v>
      </c>
      <c r="F95" s="14"/>
      <c r="G95" s="102"/>
      <c r="H95" s="88"/>
      <c r="I95" s="23"/>
      <c r="J95" s="14"/>
      <c r="K95" s="23"/>
      <c r="L95" s="14"/>
      <c r="M95" s="23"/>
      <c r="N95" s="14"/>
      <c r="O95" s="23"/>
      <c r="P95" s="14"/>
      <c r="Q95" s="41">
        <f t="shared" si="3"/>
        <v>2</v>
      </c>
      <c r="R95" s="1" t="str">
        <f t="shared" si="4"/>
        <v/>
      </c>
      <c r="U95" s="1"/>
    </row>
    <row r="96" spans="1:21" x14ac:dyDescent="0.2">
      <c r="A96" s="1">
        <f>VLOOKUP(B96,historia!A:B,2,FALSE)</f>
        <v>10</v>
      </c>
      <c r="B96" s="15" t="s">
        <v>177</v>
      </c>
      <c r="C96" s="23">
        <v>1</v>
      </c>
      <c r="D96" s="14">
        <v>1</v>
      </c>
      <c r="E96" s="23">
        <v>1</v>
      </c>
      <c r="F96" s="14"/>
      <c r="G96" s="102"/>
      <c r="H96" s="88"/>
      <c r="I96" s="23"/>
      <c r="J96" s="14"/>
      <c r="K96" s="23"/>
      <c r="L96" s="14"/>
      <c r="M96" s="23"/>
      <c r="N96" s="14"/>
      <c r="O96" s="23"/>
      <c r="P96" s="14"/>
      <c r="Q96" s="41">
        <f t="shared" si="3"/>
        <v>3</v>
      </c>
      <c r="R96" s="1" t="str">
        <f t="shared" si="4"/>
        <v/>
      </c>
      <c r="U96" s="1"/>
    </row>
    <row r="97" spans="1:21" x14ac:dyDescent="0.2">
      <c r="A97" s="1">
        <f>VLOOKUP(B97,historia!A:B,2,FALSE)</f>
        <v>1</v>
      </c>
      <c r="B97" s="13" t="s">
        <v>223</v>
      </c>
      <c r="C97" s="23">
        <v>1</v>
      </c>
      <c r="D97" s="14"/>
      <c r="E97" s="23"/>
      <c r="F97" s="14"/>
      <c r="G97" s="102"/>
      <c r="H97" s="88"/>
      <c r="I97" s="23"/>
      <c r="J97" s="14"/>
      <c r="K97" s="23"/>
      <c r="L97" s="14"/>
      <c r="M97" s="23"/>
      <c r="N97" s="14"/>
      <c r="O97" s="23"/>
      <c r="P97" s="14"/>
      <c r="Q97" s="41">
        <f t="shared" si="3"/>
        <v>1</v>
      </c>
      <c r="R97" s="1" t="str">
        <f t="shared" si="4"/>
        <v>ÄSSÄ!</v>
      </c>
      <c r="U97" s="1"/>
    </row>
    <row r="98" spans="1:21" x14ac:dyDescent="0.2">
      <c r="A98" s="1">
        <f>VLOOKUP(B98,historia!A:B,2,FALSE)</f>
        <v>16</v>
      </c>
      <c r="B98" s="43" t="s">
        <v>63</v>
      </c>
      <c r="C98" s="23">
        <v>1</v>
      </c>
      <c r="D98" s="14">
        <v>1</v>
      </c>
      <c r="E98" s="23">
        <v>1</v>
      </c>
      <c r="F98" s="14"/>
      <c r="G98" s="102"/>
      <c r="H98" s="88"/>
      <c r="I98" s="23"/>
      <c r="J98" s="14"/>
      <c r="K98" s="23"/>
      <c r="L98" s="14"/>
      <c r="M98" s="23"/>
      <c r="N98" s="14"/>
      <c r="O98" s="23"/>
      <c r="P98" s="14"/>
      <c r="Q98" s="41">
        <f t="shared" si="3"/>
        <v>3</v>
      </c>
      <c r="R98" s="1" t="str">
        <f t="shared" si="4"/>
        <v/>
      </c>
      <c r="U98" s="1"/>
    </row>
    <row r="99" spans="1:21" x14ac:dyDescent="0.2">
      <c r="A99" s="1">
        <f>VLOOKUP(B99,historia!A:B,2,FALSE)</f>
        <v>16</v>
      </c>
      <c r="B99" s="13" t="s">
        <v>66</v>
      </c>
      <c r="C99" s="23">
        <v>1</v>
      </c>
      <c r="D99" s="14">
        <v>1</v>
      </c>
      <c r="E99" s="23">
        <v>1</v>
      </c>
      <c r="F99" s="14"/>
      <c r="G99" s="102"/>
      <c r="H99" s="88"/>
      <c r="I99" s="23"/>
      <c r="J99" s="14"/>
      <c r="K99" s="23"/>
      <c r="L99" s="14"/>
      <c r="M99" s="23"/>
      <c r="N99" s="14"/>
      <c r="O99" s="23"/>
      <c r="P99" s="14"/>
      <c r="Q99" s="41">
        <f t="shared" si="3"/>
        <v>3</v>
      </c>
      <c r="R99" s="1" t="str">
        <f t="shared" si="4"/>
        <v/>
      </c>
      <c r="U99" s="1"/>
    </row>
    <row r="100" spans="1:21" x14ac:dyDescent="0.2">
      <c r="A100" s="1">
        <f>VLOOKUP(B100,historia!A:B,2,FALSE)</f>
        <v>5</v>
      </c>
      <c r="B100" s="15" t="s">
        <v>156</v>
      </c>
      <c r="C100" s="23">
        <v>1</v>
      </c>
      <c r="D100" s="14"/>
      <c r="E100" s="23"/>
      <c r="F100" s="14"/>
      <c r="G100" s="102"/>
      <c r="H100" s="88"/>
      <c r="I100" s="23"/>
      <c r="J100" s="14"/>
      <c r="K100" s="23"/>
      <c r="L100" s="14"/>
      <c r="M100" s="23"/>
      <c r="N100" s="14"/>
      <c r="O100" s="23"/>
      <c r="P100" s="14"/>
      <c r="Q100" s="41">
        <f t="shared" si="3"/>
        <v>1</v>
      </c>
      <c r="R100" s="1" t="str">
        <f t="shared" si="4"/>
        <v>ÄSSÄ!</v>
      </c>
      <c r="U100" s="1"/>
    </row>
    <row r="101" spans="1:21" x14ac:dyDescent="0.2">
      <c r="A101" s="1">
        <f>VLOOKUP(B101,historia!A:B,2,FALSE)</f>
        <v>2</v>
      </c>
      <c r="B101" s="13" t="s">
        <v>242</v>
      </c>
      <c r="C101" s="23">
        <v>1</v>
      </c>
      <c r="D101" s="14">
        <v>1</v>
      </c>
      <c r="E101" s="23">
        <v>1</v>
      </c>
      <c r="F101" s="14"/>
      <c r="G101" s="102"/>
      <c r="H101" s="88"/>
      <c r="I101" s="23"/>
      <c r="J101" s="14"/>
      <c r="K101" s="23"/>
      <c r="L101" s="14"/>
      <c r="M101" s="23"/>
      <c r="N101" s="14"/>
      <c r="O101" s="23"/>
      <c r="P101" s="14"/>
      <c r="Q101" s="41">
        <f t="shared" si="3"/>
        <v>3</v>
      </c>
      <c r="R101" s="1" t="str">
        <f t="shared" si="4"/>
        <v/>
      </c>
      <c r="U101" s="1"/>
    </row>
    <row r="102" spans="1:21" x14ac:dyDescent="0.2">
      <c r="A102" s="1">
        <f>VLOOKUP(B102,historia!A:B,2,FALSE)</f>
        <v>15</v>
      </c>
      <c r="B102" s="43" t="s">
        <v>185</v>
      </c>
      <c r="C102" s="23">
        <v>1</v>
      </c>
      <c r="D102" s="14">
        <v>1</v>
      </c>
      <c r="E102" s="23">
        <v>1</v>
      </c>
      <c r="F102" s="14"/>
      <c r="G102" s="102"/>
      <c r="H102" s="88"/>
      <c r="I102" s="23"/>
      <c r="J102" s="14"/>
      <c r="K102" s="23"/>
      <c r="L102" s="14"/>
      <c r="M102" s="23"/>
      <c r="N102" s="14"/>
      <c r="O102" s="23"/>
      <c r="P102" s="14"/>
      <c r="Q102" s="41">
        <f t="shared" si="3"/>
        <v>3</v>
      </c>
      <c r="R102" s="1" t="str">
        <f t="shared" si="4"/>
        <v/>
      </c>
      <c r="U102" s="1"/>
    </row>
    <row r="103" spans="1:21" x14ac:dyDescent="0.2">
      <c r="A103" s="1">
        <f>VLOOKUP(B103,historia!A:B,2,FALSE)</f>
        <v>10</v>
      </c>
      <c r="B103" s="13" t="s">
        <v>118</v>
      </c>
      <c r="C103" s="23">
        <v>1</v>
      </c>
      <c r="D103" s="14">
        <v>1</v>
      </c>
      <c r="E103" s="23"/>
      <c r="F103" s="14"/>
      <c r="G103" s="102"/>
      <c r="H103" s="88"/>
      <c r="I103" s="23"/>
      <c r="J103" s="14"/>
      <c r="K103" s="23"/>
      <c r="L103" s="14"/>
      <c r="M103" s="23"/>
      <c r="N103" s="14"/>
      <c r="O103" s="23"/>
      <c r="P103" s="14"/>
      <c r="Q103" s="41">
        <f t="shared" si="3"/>
        <v>2</v>
      </c>
      <c r="R103" s="1" t="str">
        <f t="shared" si="4"/>
        <v/>
      </c>
      <c r="U103" s="1"/>
    </row>
    <row r="104" spans="1:21" x14ac:dyDescent="0.2">
      <c r="A104" s="1">
        <f>VLOOKUP(B104,historia!A:B,2,FALSE)</f>
        <v>13</v>
      </c>
      <c r="B104" s="15" t="s">
        <v>97</v>
      </c>
      <c r="C104" s="23">
        <v>1</v>
      </c>
      <c r="D104" s="14">
        <v>1</v>
      </c>
      <c r="E104" s="23">
        <v>1</v>
      </c>
      <c r="F104" s="14"/>
      <c r="G104" s="102"/>
      <c r="H104" s="88"/>
      <c r="I104" s="23"/>
      <c r="J104" s="14"/>
      <c r="K104" s="23"/>
      <c r="L104" s="14"/>
      <c r="M104" s="23"/>
      <c r="N104" s="14"/>
      <c r="O104" s="23"/>
      <c r="P104" s="14"/>
      <c r="Q104" s="41">
        <f t="shared" si="3"/>
        <v>3</v>
      </c>
      <c r="R104" s="1" t="str">
        <f t="shared" si="4"/>
        <v/>
      </c>
      <c r="U104" s="1"/>
    </row>
    <row r="105" spans="1:21" x14ac:dyDescent="0.2">
      <c r="A105" s="1">
        <f>VLOOKUP(B105,historia!A:B,2,FALSE)</f>
        <v>2</v>
      </c>
      <c r="B105" s="13" t="s">
        <v>221</v>
      </c>
      <c r="C105" s="23"/>
      <c r="D105" s="14">
        <v>1</v>
      </c>
      <c r="E105" s="23">
        <v>1</v>
      </c>
      <c r="F105" s="14"/>
      <c r="G105" s="102"/>
      <c r="H105" s="88"/>
      <c r="I105" s="23"/>
      <c r="J105" s="14"/>
      <c r="K105" s="23"/>
      <c r="L105" s="14"/>
      <c r="M105" s="23"/>
      <c r="N105" s="14"/>
      <c r="O105" s="23"/>
      <c r="P105" s="14"/>
      <c r="Q105" s="41">
        <f t="shared" si="3"/>
        <v>2</v>
      </c>
      <c r="R105" s="1" t="str">
        <f t="shared" si="4"/>
        <v/>
      </c>
      <c r="S105" s="28"/>
      <c r="U105" s="1"/>
    </row>
    <row r="106" spans="1:21" x14ac:dyDescent="0.2">
      <c r="A106" s="1">
        <f>VLOOKUP(B106,historia!A:B,2,FALSE)</f>
        <v>3</v>
      </c>
      <c r="B106" s="43" t="s">
        <v>163</v>
      </c>
      <c r="C106" s="23">
        <v>1</v>
      </c>
      <c r="D106" s="14"/>
      <c r="E106" s="23"/>
      <c r="F106" s="14"/>
      <c r="G106" s="102"/>
      <c r="H106" s="88"/>
      <c r="I106" s="23"/>
      <c r="J106" s="14"/>
      <c r="K106" s="23"/>
      <c r="L106" s="14"/>
      <c r="M106" s="23"/>
      <c r="N106" s="14"/>
      <c r="O106" s="23"/>
      <c r="P106" s="14"/>
      <c r="Q106" s="41">
        <f t="shared" si="3"/>
        <v>1</v>
      </c>
      <c r="R106" s="1" t="str">
        <f t="shared" si="4"/>
        <v>ÄSSÄ!</v>
      </c>
      <c r="U106" s="1"/>
    </row>
    <row r="107" spans="1:21" x14ac:dyDescent="0.2">
      <c r="A107" s="1">
        <f>VLOOKUP(B107,historia!A:B,2,FALSE)</f>
        <v>4</v>
      </c>
      <c r="B107" s="13" t="s">
        <v>164</v>
      </c>
      <c r="C107" s="23">
        <v>1</v>
      </c>
      <c r="D107" s="14">
        <v>1</v>
      </c>
      <c r="E107" s="23">
        <v>1</v>
      </c>
      <c r="F107" s="14"/>
      <c r="G107" s="102"/>
      <c r="H107" s="88"/>
      <c r="I107" s="23"/>
      <c r="J107" s="14"/>
      <c r="K107" s="23"/>
      <c r="L107" s="14"/>
      <c r="M107" s="23"/>
      <c r="N107" s="14"/>
      <c r="O107" s="23"/>
      <c r="P107" s="14"/>
      <c r="Q107" s="41">
        <f t="shared" si="3"/>
        <v>3</v>
      </c>
      <c r="R107" s="1" t="str">
        <f t="shared" si="4"/>
        <v/>
      </c>
      <c r="U107" s="1"/>
    </row>
    <row r="108" spans="1:21" x14ac:dyDescent="0.2">
      <c r="A108" s="1">
        <f>VLOOKUP(B108,historia!A:B,2,FALSE)</f>
        <v>2</v>
      </c>
      <c r="B108" s="13" t="s">
        <v>214</v>
      </c>
      <c r="C108" s="23"/>
      <c r="D108" s="14">
        <v>1</v>
      </c>
      <c r="E108" s="23">
        <v>1</v>
      </c>
      <c r="F108" s="14"/>
      <c r="G108" s="102"/>
      <c r="H108" s="88"/>
      <c r="I108" s="23"/>
      <c r="J108" s="14"/>
      <c r="K108" s="23"/>
      <c r="L108" s="14"/>
      <c r="M108" s="23"/>
      <c r="N108" s="14"/>
      <c r="O108" s="23"/>
      <c r="P108" s="14"/>
      <c r="Q108" s="41">
        <f t="shared" si="3"/>
        <v>2</v>
      </c>
      <c r="R108" s="1" t="str">
        <f t="shared" si="4"/>
        <v/>
      </c>
      <c r="U108" s="1"/>
    </row>
    <row r="109" spans="1:21" x14ac:dyDescent="0.2">
      <c r="A109" s="1">
        <f>VLOOKUP(B109,historia!A:B,2,FALSE)</f>
        <v>3</v>
      </c>
      <c r="B109" s="15" t="s">
        <v>126</v>
      </c>
      <c r="C109" s="23">
        <v>1</v>
      </c>
      <c r="D109" s="14">
        <v>1</v>
      </c>
      <c r="E109" s="53">
        <v>1</v>
      </c>
      <c r="F109" s="14"/>
      <c r="G109" s="102"/>
      <c r="H109" s="88"/>
      <c r="I109" s="23"/>
      <c r="J109" s="14"/>
      <c r="K109" s="53"/>
      <c r="L109" s="14"/>
      <c r="M109" s="23"/>
      <c r="N109" s="14"/>
      <c r="O109" s="23"/>
      <c r="P109" s="14"/>
      <c r="Q109" s="41">
        <f t="shared" si="3"/>
        <v>3</v>
      </c>
      <c r="R109" s="1" t="str">
        <f t="shared" si="4"/>
        <v/>
      </c>
      <c r="U109" s="1"/>
    </row>
    <row r="110" spans="1:21" x14ac:dyDescent="0.2">
      <c r="A110" s="1">
        <f>VLOOKUP(B110,historia!A:B,2,FALSE)</f>
        <v>15</v>
      </c>
      <c r="B110" s="13" t="s">
        <v>15</v>
      </c>
      <c r="C110" s="23"/>
      <c r="D110" s="14">
        <v>1</v>
      </c>
      <c r="E110" s="23">
        <v>1</v>
      </c>
      <c r="F110" s="14"/>
      <c r="G110" s="102"/>
      <c r="H110" s="88"/>
      <c r="I110" s="23"/>
      <c r="J110" s="14"/>
      <c r="K110" s="23"/>
      <c r="L110" s="14"/>
      <c r="M110" s="23"/>
      <c r="N110" s="14"/>
      <c r="O110" s="23"/>
      <c r="P110" s="14"/>
      <c r="Q110" s="41">
        <f t="shared" si="3"/>
        <v>2</v>
      </c>
      <c r="R110" s="1" t="str">
        <f t="shared" si="4"/>
        <v/>
      </c>
      <c r="U110" s="1"/>
    </row>
    <row r="111" spans="1:21" x14ac:dyDescent="0.2">
      <c r="A111" s="1">
        <f>VLOOKUP(B111,historia!A:B,2,FALSE)</f>
        <v>6</v>
      </c>
      <c r="B111" s="13" t="s">
        <v>159</v>
      </c>
      <c r="C111" s="23"/>
      <c r="D111" s="14">
        <v>1</v>
      </c>
      <c r="E111" s="23">
        <v>1</v>
      </c>
      <c r="F111" s="14"/>
      <c r="G111" s="102"/>
      <c r="H111" s="88"/>
      <c r="I111" s="23"/>
      <c r="J111" s="14"/>
      <c r="K111" s="23"/>
      <c r="L111" s="14"/>
      <c r="M111" s="23"/>
      <c r="N111" s="14"/>
      <c r="O111" s="23"/>
      <c r="P111" s="14"/>
      <c r="Q111" s="41">
        <f t="shared" si="3"/>
        <v>2</v>
      </c>
      <c r="R111" s="1" t="str">
        <f t="shared" si="4"/>
        <v/>
      </c>
      <c r="U111" s="1"/>
    </row>
    <row r="112" spans="1:21" x14ac:dyDescent="0.2">
      <c r="A112" s="1">
        <f>VLOOKUP(B112,historia!A:B,2,FALSE)</f>
        <v>13</v>
      </c>
      <c r="B112" s="15" t="s">
        <v>91</v>
      </c>
      <c r="C112" s="23">
        <v>1</v>
      </c>
      <c r="D112" s="14">
        <v>1</v>
      </c>
      <c r="E112" s="23">
        <v>1</v>
      </c>
      <c r="F112" s="14"/>
      <c r="G112" s="102"/>
      <c r="H112" s="88"/>
      <c r="I112" s="23"/>
      <c r="J112" s="14"/>
      <c r="K112" s="23"/>
      <c r="L112" s="14"/>
      <c r="M112" s="23"/>
      <c r="N112" s="14"/>
      <c r="O112" s="23"/>
      <c r="P112" s="14"/>
      <c r="Q112" s="41">
        <f t="shared" si="3"/>
        <v>3</v>
      </c>
      <c r="R112" s="1" t="str">
        <f t="shared" si="4"/>
        <v/>
      </c>
      <c r="U112" s="1"/>
    </row>
    <row r="113" spans="1:21" x14ac:dyDescent="0.2">
      <c r="A113" s="1">
        <f>VLOOKUP(B113,historia!A:B,2,FALSE)</f>
        <v>2</v>
      </c>
      <c r="B113" s="13" t="s">
        <v>212</v>
      </c>
      <c r="C113" s="23">
        <v>1</v>
      </c>
      <c r="D113" s="14">
        <v>1</v>
      </c>
      <c r="E113" s="23">
        <v>1</v>
      </c>
      <c r="F113" s="14"/>
      <c r="G113" s="102"/>
      <c r="H113" s="88"/>
      <c r="I113" s="23"/>
      <c r="J113" s="14"/>
      <c r="K113" s="23"/>
      <c r="L113" s="14"/>
      <c r="M113" s="23"/>
      <c r="N113" s="14"/>
      <c r="O113" s="23"/>
      <c r="P113" s="14"/>
      <c r="Q113" s="41">
        <f t="shared" si="3"/>
        <v>3</v>
      </c>
      <c r="R113" s="1" t="str">
        <f t="shared" si="4"/>
        <v/>
      </c>
      <c r="U113" s="1"/>
    </row>
    <row r="114" spans="1:21" x14ac:dyDescent="0.2">
      <c r="A114" s="1" t="e">
        <f>VLOOKUP(B114,historia!A:B,2,FALSE)</f>
        <v>#N/A</v>
      </c>
      <c r="B114" s="43" t="s">
        <v>243</v>
      </c>
      <c r="C114" s="23">
        <v>1</v>
      </c>
      <c r="D114" s="14"/>
      <c r="E114" s="23">
        <v>1</v>
      </c>
      <c r="F114" s="14"/>
      <c r="G114" s="102"/>
      <c r="H114" s="88"/>
      <c r="I114" s="23"/>
      <c r="J114" s="14"/>
      <c r="K114" s="23"/>
      <c r="L114" s="14"/>
      <c r="M114" s="23"/>
      <c r="N114" s="14"/>
      <c r="O114" s="23"/>
      <c r="P114" s="14"/>
      <c r="Q114" s="41">
        <f t="shared" si="3"/>
        <v>2</v>
      </c>
      <c r="R114" s="1" t="str">
        <f t="shared" si="4"/>
        <v/>
      </c>
      <c r="U114" s="1"/>
    </row>
    <row r="115" spans="1:21" x14ac:dyDescent="0.2">
      <c r="A115" s="1">
        <f>VLOOKUP(B115,historia!A:B,2,FALSE)</f>
        <v>4</v>
      </c>
      <c r="B115" s="13" t="s">
        <v>94</v>
      </c>
      <c r="C115" s="23">
        <v>1</v>
      </c>
      <c r="D115" s="14"/>
      <c r="E115" s="23">
        <v>1</v>
      </c>
      <c r="F115" s="14"/>
      <c r="G115" s="102"/>
      <c r="H115" s="88"/>
      <c r="I115" s="23"/>
      <c r="J115" s="14"/>
      <c r="K115" s="23"/>
      <c r="L115" s="14"/>
      <c r="M115" s="23"/>
      <c r="N115" s="14"/>
      <c r="O115" s="23"/>
      <c r="P115" s="14"/>
      <c r="Q115" s="41">
        <f t="shared" si="3"/>
        <v>2</v>
      </c>
      <c r="R115" s="1" t="str">
        <f t="shared" si="4"/>
        <v/>
      </c>
      <c r="U115" s="1"/>
    </row>
    <row r="116" spans="1:21" x14ac:dyDescent="0.2">
      <c r="A116" s="1" t="e">
        <f>VLOOKUP(B116,historia!A:B,2,FALSE)</f>
        <v>#N/A</v>
      </c>
      <c r="B116" s="15" t="s">
        <v>244</v>
      </c>
      <c r="C116" s="23">
        <v>1</v>
      </c>
      <c r="D116" s="14">
        <v>1</v>
      </c>
      <c r="E116" s="23"/>
      <c r="F116" s="14"/>
      <c r="G116" s="102"/>
      <c r="H116" s="88"/>
      <c r="I116" s="23"/>
      <c r="J116" s="14"/>
      <c r="K116" s="23"/>
      <c r="L116" s="14"/>
      <c r="M116" s="23"/>
      <c r="N116" s="14"/>
      <c r="O116" s="23"/>
      <c r="P116" s="14"/>
      <c r="Q116" s="41">
        <f t="shared" si="3"/>
        <v>2</v>
      </c>
      <c r="R116" s="1" t="str">
        <f t="shared" si="4"/>
        <v/>
      </c>
      <c r="U116" s="1"/>
    </row>
    <row r="117" spans="1:21" x14ac:dyDescent="0.2">
      <c r="A117" s="1">
        <f>VLOOKUP(B117,historia!A:B,2,FALSE)</f>
        <v>16</v>
      </c>
      <c r="B117" s="13" t="s">
        <v>175</v>
      </c>
      <c r="C117" s="23"/>
      <c r="D117" s="14"/>
      <c r="E117" s="23">
        <v>1</v>
      </c>
      <c r="F117" s="14"/>
      <c r="G117" s="102"/>
      <c r="H117" s="88"/>
      <c r="I117" s="23"/>
      <c r="J117" s="14"/>
      <c r="K117" s="23"/>
      <c r="L117" s="14"/>
      <c r="M117" s="23"/>
      <c r="N117" s="14"/>
      <c r="O117" s="23"/>
      <c r="P117" s="14"/>
      <c r="Q117" s="41">
        <f t="shared" si="3"/>
        <v>1</v>
      </c>
      <c r="R117" s="1" t="str">
        <f t="shared" si="4"/>
        <v>ÄSSÄ!</v>
      </c>
      <c r="U117" s="1"/>
    </row>
    <row r="118" spans="1:21" x14ac:dyDescent="0.2">
      <c r="A118" s="1">
        <f>VLOOKUP(B118,historia!A:B,2,FALSE)</f>
        <v>15</v>
      </c>
      <c r="B118" s="43" t="s">
        <v>11</v>
      </c>
      <c r="C118" s="23">
        <v>1</v>
      </c>
      <c r="D118" s="14"/>
      <c r="E118" s="23"/>
      <c r="F118" s="14"/>
      <c r="G118" s="102"/>
      <c r="H118" s="88"/>
      <c r="I118" s="23"/>
      <c r="J118" s="14"/>
      <c r="K118" s="23"/>
      <c r="L118" s="14"/>
      <c r="M118" s="23"/>
      <c r="N118" s="14"/>
      <c r="O118" s="23"/>
      <c r="P118" s="14"/>
      <c r="Q118" s="41">
        <f t="shared" si="3"/>
        <v>1</v>
      </c>
      <c r="R118" s="1" t="str">
        <f t="shared" si="4"/>
        <v>ÄSSÄ!</v>
      </c>
      <c r="U118" s="1"/>
    </row>
    <row r="119" spans="1:21" x14ac:dyDescent="0.2">
      <c r="A119" s="1">
        <f>VLOOKUP(B119,historia!A:B,2,FALSE)</f>
        <v>11</v>
      </c>
      <c r="B119" s="13" t="s">
        <v>111</v>
      </c>
      <c r="C119" s="23">
        <v>1</v>
      </c>
      <c r="D119" s="14">
        <v>1</v>
      </c>
      <c r="E119" s="23"/>
      <c r="F119" s="14"/>
      <c r="G119" s="102"/>
      <c r="H119" s="88"/>
      <c r="I119" s="23"/>
      <c r="J119" s="14"/>
      <c r="K119" s="23"/>
      <c r="L119" s="14"/>
      <c r="M119" s="23"/>
      <c r="N119" s="14"/>
      <c r="O119" s="23"/>
      <c r="P119" s="14"/>
      <c r="Q119" s="41">
        <f t="shared" si="3"/>
        <v>2</v>
      </c>
      <c r="R119" s="1" t="str">
        <f t="shared" si="4"/>
        <v/>
      </c>
      <c r="U119" s="1"/>
    </row>
    <row r="120" spans="1:21" x14ac:dyDescent="0.2">
      <c r="A120" s="1">
        <f>VLOOKUP(B120,historia!A:B,2,FALSE)</f>
        <v>16</v>
      </c>
      <c r="B120" s="15" t="s">
        <v>99</v>
      </c>
      <c r="C120" s="23">
        <v>1</v>
      </c>
      <c r="D120" s="14"/>
      <c r="E120" s="23">
        <v>1</v>
      </c>
      <c r="F120" s="14"/>
      <c r="G120" s="102"/>
      <c r="H120" s="88"/>
      <c r="I120" s="23"/>
      <c r="J120" s="14"/>
      <c r="K120" s="23"/>
      <c r="L120" s="14"/>
      <c r="M120" s="23"/>
      <c r="N120" s="14"/>
      <c r="O120" s="23"/>
      <c r="P120" s="14"/>
      <c r="Q120" s="41">
        <f t="shared" si="3"/>
        <v>2</v>
      </c>
      <c r="R120" s="1" t="str">
        <f t="shared" si="4"/>
        <v/>
      </c>
      <c r="U120" s="1"/>
    </row>
    <row r="121" spans="1:21" x14ac:dyDescent="0.2">
      <c r="A121" s="1">
        <f>VLOOKUP(B121,historia!A:B,2,FALSE)</f>
        <v>12</v>
      </c>
      <c r="B121" s="13" t="s">
        <v>129</v>
      </c>
      <c r="C121" s="23">
        <v>1</v>
      </c>
      <c r="D121" s="14"/>
      <c r="E121" s="23"/>
      <c r="F121" s="14"/>
      <c r="G121" s="102"/>
      <c r="H121" s="88"/>
      <c r="I121" s="23"/>
      <c r="J121" s="14"/>
      <c r="K121" s="23"/>
      <c r="L121" s="14"/>
      <c r="M121" s="23"/>
      <c r="N121" s="14"/>
      <c r="O121" s="23"/>
      <c r="P121" s="14"/>
      <c r="Q121" s="41">
        <f t="shared" si="3"/>
        <v>1</v>
      </c>
      <c r="R121" s="1" t="str">
        <f t="shared" si="4"/>
        <v>ÄSSÄ!</v>
      </c>
      <c r="U121" s="1"/>
    </row>
    <row r="122" spans="1:21" x14ac:dyDescent="0.2">
      <c r="A122" s="1">
        <f>VLOOKUP(B122,historia!A:B,2,FALSE)</f>
        <v>2</v>
      </c>
      <c r="B122" s="43" t="s">
        <v>210</v>
      </c>
      <c r="C122" s="23">
        <v>1</v>
      </c>
      <c r="D122" s="14">
        <v>1</v>
      </c>
      <c r="E122" s="23"/>
      <c r="F122" s="14"/>
      <c r="G122" s="102"/>
      <c r="H122" s="88"/>
      <c r="I122" s="23"/>
      <c r="J122" s="14"/>
      <c r="K122" s="23"/>
      <c r="L122" s="14"/>
      <c r="M122" s="23"/>
      <c r="N122" s="14"/>
      <c r="O122" s="23"/>
      <c r="P122" s="14"/>
      <c r="Q122" s="41">
        <f t="shared" si="3"/>
        <v>2</v>
      </c>
      <c r="R122" s="1" t="str">
        <f t="shared" si="4"/>
        <v/>
      </c>
      <c r="U122" s="1"/>
    </row>
    <row r="123" spans="1:21" x14ac:dyDescent="0.2">
      <c r="A123" s="1">
        <f>VLOOKUP(B123,historia!A:B,2,FALSE)</f>
        <v>10</v>
      </c>
      <c r="B123" s="13" t="s">
        <v>112</v>
      </c>
      <c r="C123" s="23">
        <v>1</v>
      </c>
      <c r="D123" s="14"/>
      <c r="E123" s="23">
        <v>1</v>
      </c>
      <c r="F123" s="14"/>
      <c r="G123" s="102"/>
      <c r="H123" s="88"/>
      <c r="I123" s="23"/>
      <c r="J123" s="14"/>
      <c r="K123" s="23"/>
      <c r="L123" s="14"/>
      <c r="M123" s="23"/>
      <c r="N123" s="14"/>
      <c r="O123" s="23"/>
      <c r="P123" s="14"/>
      <c r="Q123" s="41">
        <f t="shared" ref="Q123:Q140" si="5">COUNTA(C123:P123)</f>
        <v>2</v>
      </c>
      <c r="R123" s="1" t="str">
        <f t="shared" si="4"/>
        <v/>
      </c>
      <c r="U123" s="1"/>
    </row>
    <row r="124" spans="1:21" x14ac:dyDescent="0.2">
      <c r="A124" s="1">
        <f>VLOOKUP(B124,historia!A:B,2,FALSE)</f>
        <v>4</v>
      </c>
      <c r="B124" s="13" t="s">
        <v>127</v>
      </c>
      <c r="C124" s="23">
        <v>1</v>
      </c>
      <c r="D124" s="14"/>
      <c r="E124" s="23"/>
      <c r="F124" s="14"/>
      <c r="G124" s="102"/>
      <c r="H124" s="88"/>
      <c r="I124" s="23"/>
      <c r="J124" s="14"/>
      <c r="K124" s="23"/>
      <c r="L124" s="14"/>
      <c r="M124" s="23"/>
      <c r="N124" s="14"/>
      <c r="O124" s="23"/>
      <c r="P124" s="14"/>
      <c r="Q124" s="41">
        <f t="shared" si="5"/>
        <v>1</v>
      </c>
      <c r="R124" s="1" t="str">
        <f t="shared" si="4"/>
        <v>ÄSSÄ!</v>
      </c>
      <c r="U124" s="1"/>
    </row>
    <row r="125" spans="1:21" x14ac:dyDescent="0.2">
      <c r="A125" s="1">
        <f>VLOOKUP(B125,historia!A:B,2,FALSE)</f>
        <v>14</v>
      </c>
      <c r="B125" s="15" t="s">
        <v>166</v>
      </c>
      <c r="C125" s="23">
        <v>1</v>
      </c>
      <c r="D125" s="14">
        <v>1</v>
      </c>
      <c r="E125" s="53"/>
      <c r="F125" s="14"/>
      <c r="G125" s="102"/>
      <c r="H125" s="88"/>
      <c r="I125" s="23"/>
      <c r="J125" s="14"/>
      <c r="K125" s="53"/>
      <c r="L125" s="14"/>
      <c r="M125" s="23"/>
      <c r="N125" s="14"/>
      <c r="O125" s="23"/>
      <c r="P125" s="14"/>
      <c r="Q125" s="41">
        <f t="shared" si="5"/>
        <v>2</v>
      </c>
      <c r="R125" s="1" t="str">
        <f t="shared" si="4"/>
        <v/>
      </c>
      <c r="U125" s="1"/>
    </row>
    <row r="126" spans="1:21" x14ac:dyDescent="0.2">
      <c r="A126" s="1">
        <f>VLOOKUP(B126,historia!A:B,2,FALSE)</f>
        <v>12</v>
      </c>
      <c r="B126" s="13" t="s">
        <v>145</v>
      </c>
      <c r="C126" s="23"/>
      <c r="D126" s="14"/>
      <c r="E126" s="23">
        <v>1</v>
      </c>
      <c r="F126" s="14"/>
      <c r="G126" s="102"/>
      <c r="H126" s="88"/>
      <c r="I126" s="23"/>
      <c r="J126" s="14"/>
      <c r="K126" s="23"/>
      <c r="L126" s="14"/>
      <c r="M126" s="23"/>
      <c r="N126" s="14"/>
      <c r="O126" s="23"/>
      <c r="P126" s="14"/>
      <c r="Q126" s="41">
        <f t="shared" si="5"/>
        <v>1</v>
      </c>
      <c r="R126" s="1" t="str">
        <f t="shared" si="4"/>
        <v>ÄSSÄ!</v>
      </c>
      <c r="U126" s="1"/>
    </row>
    <row r="127" spans="1:21" x14ac:dyDescent="0.2">
      <c r="A127" s="1">
        <f>VLOOKUP(B127,historia!A:B,2,FALSE)</f>
        <v>10</v>
      </c>
      <c r="B127" s="13" t="s">
        <v>179</v>
      </c>
      <c r="C127" s="23">
        <v>1</v>
      </c>
      <c r="D127" s="14"/>
      <c r="E127" s="23"/>
      <c r="F127" s="14"/>
      <c r="G127" s="102"/>
      <c r="H127" s="88"/>
      <c r="I127" s="23"/>
      <c r="J127" s="14"/>
      <c r="K127" s="23"/>
      <c r="L127" s="14"/>
      <c r="M127" s="23"/>
      <c r="N127" s="14"/>
      <c r="O127" s="23"/>
      <c r="P127" s="14"/>
      <c r="Q127" s="41">
        <f t="shared" si="5"/>
        <v>1</v>
      </c>
      <c r="R127" s="1" t="str">
        <f t="shared" si="4"/>
        <v>ÄSSÄ!</v>
      </c>
      <c r="U127" s="1"/>
    </row>
    <row r="128" spans="1:21" x14ac:dyDescent="0.2">
      <c r="A128" s="1">
        <f>VLOOKUP(B128,historia!A:B,2,FALSE)</f>
        <v>16</v>
      </c>
      <c r="B128" s="15" t="s">
        <v>47</v>
      </c>
      <c r="C128" s="23">
        <v>1</v>
      </c>
      <c r="D128" s="14">
        <v>1</v>
      </c>
      <c r="E128" s="23"/>
      <c r="F128" s="14"/>
      <c r="G128" s="102"/>
      <c r="H128" s="88"/>
      <c r="I128" s="23"/>
      <c r="J128" s="14"/>
      <c r="K128" s="23"/>
      <c r="L128" s="14"/>
      <c r="M128" s="23"/>
      <c r="N128" s="14"/>
      <c r="O128" s="23"/>
      <c r="P128" s="14"/>
      <c r="Q128" s="41">
        <f t="shared" si="5"/>
        <v>2</v>
      </c>
      <c r="R128" s="1" t="str">
        <f t="shared" si="4"/>
        <v/>
      </c>
      <c r="U128" s="1"/>
    </row>
    <row r="129" spans="1:21" x14ac:dyDescent="0.2">
      <c r="A129" s="1">
        <f>VLOOKUP(B129,historia!A:B,2,FALSE)</f>
        <v>15</v>
      </c>
      <c r="B129" s="13" t="s">
        <v>12</v>
      </c>
      <c r="C129" s="23">
        <v>1</v>
      </c>
      <c r="D129" s="14"/>
      <c r="E129" s="23">
        <v>1</v>
      </c>
      <c r="F129" s="14"/>
      <c r="G129" s="102"/>
      <c r="H129" s="88"/>
      <c r="I129" s="23"/>
      <c r="J129" s="14"/>
      <c r="K129" s="23"/>
      <c r="L129" s="14"/>
      <c r="M129" s="23"/>
      <c r="N129" s="14"/>
      <c r="O129" s="23"/>
      <c r="P129" s="14"/>
      <c r="Q129" s="41">
        <f t="shared" si="5"/>
        <v>2</v>
      </c>
      <c r="R129" s="1" t="str">
        <f t="shared" si="4"/>
        <v/>
      </c>
      <c r="U129" s="1"/>
    </row>
    <row r="130" spans="1:21" x14ac:dyDescent="0.2">
      <c r="A130" s="1">
        <f>VLOOKUP(B130,historia!A:B,2,FALSE)</f>
        <v>10</v>
      </c>
      <c r="B130" s="43" t="s">
        <v>110</v>
      </c>
      <c r="C130" s="23">
        <v>1</v>
      </c>
      <c r="D130" s="14"/>
      <c r="E130" s="23"/>
      <c r="F130" s="14"/>
      <c r="G130" s="102"/>
      <c r="H130" s="88"/>
      <c r="I130" s="23"/>
      <c r="J130" s="14"/>
      <c r="K130" s="23"/>
      <c r="L130" s="14"/>
      <c r="M130" s="23"/>
      <c r="N130" s="14"/>
      <c r="O130" s="23"/>
      <c r="P130" s="14"/>
      <c r="Q130" s="41">
        <f t="shared" si="5"/>
        <v>1</v>
      </c>
      <c r="R130" s="1" t="str">
        <f t="shared" si="4"/>
        <v>ÄSSÄ!</v>
      </c>
      <c r="U130" s="1"/>
    </row>
    <row r="131" spans="1:21" x14ac:dyDescent="0.2">
      <c r="A131" s="1">
        <f>VLOOKUP(B131,historia!A:B,2,FALSE)</f>
        <v>15</v>
      </c>
      <c r="B131" s="13" t="s">
        <v>13</v>
      </c>
      <c r="C131" s="23"/>
      <c r="D131" s="14">
        <v>1</v>
      </c>
      <c r="E131" s="23"/>
      <c r="F131" s="14"/>
      <c r="G131" s="102"/>
      <c r="H131" s="88"/>
      <c r="I131" s="23"/>
      <c r="J131" s="14"/>
      <c r="K131" s="23"/>
      <c r="L131" s="14"/>
      <c r="M131" s="23"/>
      <c r="N131" s="14"/>
      <c r="O131" s="23"/>
      <c r="P131" s="14"/>
      <c r="Q131" s="41">
        <f t="shared" si="5"/>
        <v>1</v>
      </c>
      <c r="R131" s="1" t="str">
        <f t="shared" si="4"/>
        <v>ÄSSÄ!</v>
      </c>
      <c r="U131" s="1"/>
    </row>
    <row r="132" spans="1:21" x14ac:dyDescent="0.2">
      <c r="A132" s="1">
        <f>VLOOKUP(B132,historia!A:B,2,FALSE)</f>
        <v>6</v>
      </c>
      <c r="B132" s="15" t="s">
        <v>92</v>
      </c>
      <c r="C132" s="23"/>
      <c r="D132" s="14"/>
      <c r="E132" s="23">
        <v>1</v>
      </c>
      <c r="F132" s="14"/>
      <c r="G132" s="102"/>
      <c r="H132" s="88"/>
      <c r="I132" s="23"/>
      <c r="J132" s="14"/>
      <c r="K132" s="23"/>
      <c r="L132" s="14"/>
      <c r="M132" s="23"/>
      <c r="N132" s="14"/>
      <c r="O132" s="23"/>
      <c r="P132" s="14"/>
      <c r="Q132" s="41">
        <f t="shared" si="5"/>
        <v>1</v>
      </c>
      <c r="R132" s="1" t="str">
        <f t="shared" si="4"/>
        <v>ÄSSÄ!</v>
      </c>
      <c r="U132" s="1"/>
    </row>
    <row r="133" spans="1:21" x14ac:dyDescent="0.2">
      <c r="A133" s="1">
        <f>VLOOKUP(B133,historia!A:B,2,FALSE)</f>
        <v>13</v>
      </c>
      <c r="B133" s="13" t="s">
        <v>186</v>
      </c>
      <c r="C133" s="23">
        <v>1</v>
      </c>
      <c r="D133" s="14">
        <v>1</v>
      </c>
      <c r="E133" s="23"/>
      <c r="F133" s="14"/>
      <c r="G133" s="102"/>
      <c r="H133" s="88"/>
      <c r="I133" s="23"/>
      <c r="J133" s="14"/>
      <c r="K133" s="23"/>
      <c r="L133" s="14"/>
      <c r="M133" s="23"/>
      <c r="N133" s="14"/>
      <c r="O133" s="23"/>
      <c r="P133" s="14"/>
      <c r="Q133" s="41">
        <f t="shared" si="5"/>
        <v>2</v>
      </c>
      <c r="R133" s="1" t="str">
        <f t="shared" si="4"/>
        <v/>
      </c>
      <c r="U133" s="1"/>
    </row>
    <row r="134" spans="1:21" x14ac:dyDescent="0.2">
      <c r="A134" s="1">
        <f>VLOOKUP(B134,historia!A:B,2,FALSE)</f>
        <v>15</v>
      </c>
      <c r="B134" s="43" t="s">
        <v>88</v>
      </c>
      <c r="C134" s="23"/>
      <c r="D134" s="14">
        <v>1</v>
      </c>
      <c r="E134" s="23"/>
      <c r="F134" s="14"/>
      <c r="G134" s="102"/>
      <c r="H134" s="88"/>
      <c r="I134" s="23"/>
      <c r="J134" s="14"/>
      <c r="K134" s="23"/>
      <c r="L134" s="14"/>
      <c r="M134" s="23"/>
      <c r="N134" s="14"/>
      <c r="O134" s="23"/>
      <c r="P134" s="14"/>
      <c r="Q134" s="41">
        <f t="shared" si="5"/>
        <v>1</v>
      </c>
      <c r="R134" s="1" t="str">
        <f t="shared" si="4"/>
        <v>ÄSSÄ!</v>
      </c>
      <c r="U134" s="1"/>
    </row>
    <row r="135" spans="1:21" x14ac:dyDescent="0.2">
      <c r="A135" s="1">
        <f>VLOOKUP(B135,historia!A:B,2,FALSE)</f>
        <v>3</v>
      </c>
      <c r="B135" s="13" t="s">
        <v>245</v>
      </c>
      <c r="C135" s="23"/>
      <c r="D135" s="14"/>
      <c r="E135" s="23">
        <v>1</v>
      </c>
      <c r="F135" s="14"/>
      <c r="G135" s="102"/>
      <c r="H135" s="88"/>
      <c r="I135" s="23"/>
      <c r="J135" s="14"/>
      <c r="K135" s="23"/>
      <c r="L135" s="14"/>
      <c r="M135" s="23"/>
      <c r="N135" s="14"/>
      <c r="O135" s="23"/>
      <c r="P135" s="14"/>
      <c r="Q135" s="41">
        <f t="shared" si="5"/>
        <v>1</v>
      </c>
      <c r="R135" s="1" t="str">
        <f t="shared" si="4"/>
        <v>ÄSSÄ!</v>
      </c>
      <c r="U135" s="1"/>
    </row>
    <row r="136" spans="1:21" x14ac:dyDescent="0.2">
      <c r="A136" s="1">
        <f>VLOOKUP(B136,historia!A:B,2,FALSE)</f>
        <v>9</v>
      </c>
      <c r="B136" s="15" t="s">
        <v>119</v>
      </c>
      <c r="C136" s="23">
        <v>1</v>
      </c>
      <c r="D136" s="14">
        <v>1</v>
      </c>
      <c r="E136" s="23"/>
      <c r="F136" s="14"/>
      <c r="G136" s="102"/>
      <c r="H136" s="88"/>
      <c r="I136" s="23"/>
      <c r="J136" s="14"/>
      <c r="K136" s="23"/>
      <c r="L136" s="14"/>
      <c r="M136" s="23"/>
      <c r="N136" s="14"/>
      <c r="O136" s="23"/>
      <c r="P136" s="14"/>
      <c r="Q136" s="41">
        <f t="shared" si="5"/>
        <v>2</v>
      </c>
      <c r="R136" s="1" t="str">
        <f t="shared" si="4"/>
        <v/>
      </c>
      <c r="U136" s="1"/>
    </row>
    <row r="137" spans="1:21" x14ac:dyDescent="0.2">
      <c r="A137" s="1">
        <f>VLOOKUP(B137,historia!A:B,2,FALSE)</f>
        <v>15</v>
      </c>
      <c r="B137" s="13" t="s">
        <v>14</v>
      </c>
      <c r="C137" s="23"/>
      <c r="D137" s="14">
        <v>1</v>
      </c>
      <c r="E137" s="23"/>
      <c r="F137" s="14"/>
      <c r="G137" s="102"/>
      <c r="H137" s="88"/>
      <c r="I137" s="23"/>
      <c r="J137" s="14"/>
      <c r="K137" s="23"/>
      <c r="L137" s="14"/>
      <c r="M137" s="23"/>
      <c r="N137" s="14"/>
      <c r="O137" s="23"/>
      <c r="P137" s="14"/>
      <c r="Q137" s="41">
        <f t="shared" si="5"/>
        <v>1</v>
      </c>
      <c r="R137" s="1" t="str">
        <f t="shared" si="4"/>
        <v>ÄSSÄ!</v>
      </c>
      <c r="U137" s="1"/>
    </row>
    <row r="138" spans="1:21" x14ac:dyDescent="0.2">
      <c r="A138" s="1">
        <f>VLOOKUP(B138,historia!A:B,2,FALSE)</f>
        <v>1</v>
      </c>
      <c r="B138" s="43" t="s">
        <v>132</v>
      </c>
      <c r="C138" s="23"/>
      <c r="D138" s="14">
        <v>1</v>
      </c>
      <c r="E138" s="23"/>
      <c r="F138" s="14"/>
      <c r="G138" s="102"/>
      <c r="H138" s="88"/>
      <c r="I138" s="23"/>
      <c r="J138" s="80"/>
      <c r="K138" s="23"/>
      <c r="L138" s="14"/>
      <c r="M138" s="23"/>
      <c r="N138" s="14"/>
      <c r="O138" s="23"/>
      <c r="P138" s="14"/>
      <c r="Q138" s="41">
        <f t="shared" si="5"/>
        <v>1</v>
      </c>
      <c r="R138" s="1" t="str">
        <f t="shared" si="4"/>
        <v>ÄSSÄ!</v>
      </c>
      <c r="S138" s="28"/>
      <c r="U138" s="1"/>
    </row>
    <row r="139" spans="1:21" x14ac:dyDescent="0.2">
      <c r="A139" s="1">
        <f>VLOOKUP(B139,historia!A:B,2,FALSE)</f>
        <v>13</v>
      </c>
      <c r="B139" s="13" t="s">
        <v>144</v>
      </c>
      <c r="C139" s="23"/>
      <c r="D139" s="14">
        <v>1</v>
      </c>
      <c r="E139" s="23"/>
      <c r="F139" s="14"/>
      <c r="G139" s="102"/>
      <c r="H139" s="88"/>
      <c r="I139" s="23"/>
      <c r="J139" s="81"/>
      <c r="K139" s="23"/>
      <c r="L139" s="14"/>
      <c r="M139" s="23"/>
      <c r="N139" s="14"/>
      <c r="O139" s="23"/>
      <c r="P139" s="14"/>
      <c r="Q139" s="41">
        <f t="shared" si="5"/>
        <v>1</v>
      </c>
      <c r="R139" s="1" t="str">
        <f t="shared" si="4"/>
        <v>ÄSSÄ!</v>
      </c>
      <c r="S139" s="28"/>
      <c r="U139" s="1"/>
    </row>
    <row r="140" spans="1:21" x14ac:dyDescent="0.2">
      <c r="B140" s="15"/>
      <c r="C140" s="78"/>
      <c r="D140" s="14"/>
      <c r="E140" s="78"/>
      <c r="F140" s="79"/>
      <c r="G140" s="102"/>
      <c r="H140" s="89"/>
      <c r="I140" s="23"/>
      <c r="J140" s="79"/>
      <c r="K140" s="53"/>
      <c r="L140" s="14"/>
      <c r="M140" s="23"/>
      <c r="N140" s="14"/>
      <c r="O140" s="23"/>
      <c r="P140" s="14"/>
      <c r="Q140" s="41">
        <f t="shared" si="5"/>
        <v>0</v>
      </c>
      <c r="R140" s="1" t="str">
        <f t="shared" si="4"/>
        <v/>
      </c>
      <c r="U140" s="1"/>
    </row>
    <row r="141" spans="1:21" ht="11.25" customHeight="1" thickBot="1" x14ac:dyDescent="0.25">
      <c r="B141" s="13" t="s">
        <v>192</v>
      </c>
      <c r="C141" s="41"/>
      <c r="D141" s="41"/>
      <c r="E141" s="41"/>
      <c r="F141" s="41"/>
      <c r="G141" s="90"/>
      <c r="H141" s="90"/>
      <c r="I141" s="41"/>
      <c r="J141" s="41"/>
      <c r="K141" s="41"/>
      <c r="L141" s="41"/>
      <c r="M141" s="41"/>
      <c r="N141" s="41"/>
      <c r="O141" s="41"/>
      <c r="P141" s="41"/>
      <c r="Q141" s="58" t="s">
        <v>0</v>
      </c>
      <c r="U141" s="1"/>
    </row>
    <row r="142" spans="1:21" ht="16.5" thickBot="1" x14ac:dyDescent="0.3">
      <c r="B142" s="8" t="s">
        <v>18</v>
      </c>
      <c r="C142" s="40">
        <f>IF(ISBLANK(A153)," ",(SUM(C90:C141)))</f>
        <v>106</v>
      </c>
      <c r="D142" s="40">
        <f>IF(ISBLANK(B153)," ",(SUM(D90:D141)))</f>
        <v>106</v>
      </c>
      <c r="E142" s="40">
        <f>IF(ISBLANK(B154)," ",(SUM(E90:E141)))</f>
        <v>100</v>
      </c>
      <c r="F142" s="40" t="str">
        <f>IF(ISBLANK(B155)," ",(SUM(F90:F141)))</f>
        <v xml:space="preserve"> </v>
      </c>
      <c r="G142" s="40"/>
      <c r="H142" s="40"/>
      <c r="I142" s="40" t="str">
        <f>IF(ISBLANK(B156)," ",(SUM(I90:I141)))</f>
        <v xml:space="preserve"> </v>
      </c>
      <c r="J142" s="37" t="str">
        <f>IF(ISBLANK(B157)," ",(SUM(J90:J141)))</f>
        <v xml:space="preserve"> </v>
      </c>
      <c r="K142" s="37" t="str">
        <f>IF(ISBLANK(B158)," ",(SUM(K90:K141)))</f>
        <v xml:space="preserve"> </v>
      </c>
      <c r="L142" s="37" t="str">
        <f>IF(ISBLANK(B159)," ",(SUM(L90:L141)))</f>
        <v xml:space="preserve"> </v>
      </c>
      <c r="M142" s="37" t="str">
        <f>IF(ISBLANK(B160)," ",(SUM(M90:M141)))</f>
        <v xml:space="preserve"> </v>
      </c>
      <c r="N142" s="37" t="str">
        <f>IF(ISBLANK(B161)," ",(SUM(N90:N141)))</f>
        <v xml:space="preserve"> </v>
      </c>
      <c r="O142" s="37" t="str">
        <f>IF(ISBLANK(B162)," ",(SUM(O90:O141)))</f>
        <v xml:space="preserve"> </v>
      </c>
      <c r="P142" s="37" t="str">
        <f>IF(ISBLANK(B163)," ",(SUM(P90:P141)))</f>
        <v xml:space="preserve"> </v>
      </c>
      <c r="Q142" s="59"/>
      <c r="U142" s="1"/>
    </row>
    <row r="143" spans="1:21" ht="16.5" thickBot="1" x14ac:dyDescent="0.3">
      <c r="B143" s="24" t="s">
        <v>203</v>
      </c>
      <c r="C143" s="32" t="s">
        <v>2</v>
      </c>
      <c r="D143" s="33" t="s">
        <v>3</v>
      </c>
      <c r="E143" s="32" t="s">
        <v>4</v>
      </c>
      <c r="F143" s="33" t="s">
        <v>5</v>
      </c>
      <c r="G143" s="93" t="s">
        <v>238</v>
      </c>
      <c r="H143" s="83" t="s">
        <v>194</v>
      </c>
      <c r="I143" s="32" t="s">
        <v>193</v>
      </c>
      <c r="J143" s="33" t="s">
        <v>199</v>
      </c>
      <c r="K143" s="25" t="str">
        <f>K2</f>
        <v>nr7</v>
      </c>
      <c r="L143" s="29" t="str">
        <f>L2</f>
        <v>nr8</v>
      </c>
      <c r="M143" s="25" t="str">
        <f t="shared" ref="M143:P143" si="6">M2</f>
        <v>nr9</v>
      </c>
      <c r="N143" s="29" t="str">
        <f>N2</f>
        <v>nr10</v>
      </c>
      <c r="O143" s="25" t="str">
        <f>O2</f>
        <v>nr11</v>
      </c>
      <c r="P143" s="29" t="str">
        <f t="shared" si="6"/>
        <v>nr12</v>
      </c>
      <c r="Q143" s="26"/>
      <c r="U143" s="1"/>
    </row>
    <row r="144" spans="1:21" ht="13.5" thickBot="1" x14ac:dyDescent="0.25">
      <c r="B144" s="10" t="s">
        <v>204</v>
      </c>
      <c r="C144" s="27" t="str">
        <f>IF(ISBLANK(#REF!)," ",(RANK(C142,A142:N142)&amp;"."))</f>
        <v>1.</v>
      </c>
      <c r="D144" s="27" t="str">
        <f>IF(ISBLANK(A154)," ",(RANK(D142,B142:O142)&amp;"."))</f>
        <v>1.</v>
      </c>
      <c r="E144" s="27" t="str">
        <f>IF(ISBLANK(B154)," ",(RANK(E142,C142:P142)&amp;"."))</f>
        <v>3.</v>
      </c>
      <c r="F144" s="27" t="str">
        <f>IF(ISBLANK(B155)," ",(RANK(F142,C142:P142)&amp;"."))</f>
        <v xml:space="preserve"> </v>
      </c>
      <c r="G144" s="27"/>
      <c r="H144" s="27"/>
      <c r="I144" s="27" t="str">
        <f>IF(ISBLANK(B156)," ",(RANK(I142,C142:P142)&amp;"."))</f>
        <v xml:space="preserve"> </v>
      </c>
      <c r="J144" s="27" t="str">
        <f>IF(ISBLANK(B157)," ",(RANK(J142,C142:P142)&amp;"."))</f>
        <v xml:space="preserve"> </v>
      </c>
      <c r="K144" s="27" t="str">
        <f>IF(ISBLANK(B158)," ",(RANK(K142,C142:P142)&amp;"."))</f>
        <v xml:space="preserve"> </v>
      </c>
      <c r="L144" s="27" t="str">
        <f>IF(ISBLANK(B159)," ",(RANK(L142,C142:P142)&amp;"."))</f>
        <v xml:space="preserve"> </v>
      </c>
      <c r="M144" s="27" t="str">
        <f>IF(ISBLANK(B160)," ",(RANK(M142,C142:P142)&amp;"."))</f>
        <v xml:space="preserve"> </v>
      </c>
      <c r="N144" s="27" t="str">
        <f>IF(ISBLANK(B161)," ",(RANK(N142,C142:P142)&amp;"."))</f>
        <v xml:space="preserve"> </v>
      </c>
      <c r="O144" s="27" t="str">
        <f>IF(ISBLANK(B162)," ",(RANK(O142,C142:P142)&amp;"."))</f>
        <v xml:space="preserve"> </v>
      </c>
      <c r="P144" s="27" t="str">
        <f>IF(ISBLANK(B163)," ",(RANK(P142,C142:P142)&amp;"."))</f>
        <v xml:space="preserve"> </v>
      </c>
      <c r="Q144" s="11"/>
      <c r="U144" s="1"/>
    </row>
    <row r="145" spans="1:21" ht="13.5" thickBot="1" x14ac:dyDescent="0.25"/>
    <row r="146" spans="1:21" ht="16.5" thickBot="1" x14ac:dyDescent="0.25">
      <c r="B146" s="115" t="s">
        <v>229</v>
      </c>
      <c r="C146" s="116"/>
      <c r="D146" s="67">
        <f>D147+D148+D149</f>
        <v>128</v>
      </c>
      <c r="E146" s="68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</row>
    <row r="147" spans="1:21" x14ac:dyDescent="0.2">
      <c r="B147" s="117" t="s">
        <v>230</v>
      </c>
      <c r="C147" s="118"/>
      <c r="D147" s="70">
        <f>COUNTBLANK(Q4:Q83)+COUNTIF(Q4:Q83,"&gt;=1")-COUNTIF(R4:R83,"PUUTE!")</f>
        <v>79</v>
      </c>
      <c r="E147" s="68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</row>
    <row r="148" spans="1:21" x14ac:dyDescent="0.2">
      <c r="B148" s="119" t="s">
        <v>231</v>
      </c>
      <c r="C148" s="120"/>
      <c r="D148" s="71">
        <f>COUNTIF(Q91:Q140,"&gt;0")</f>
        <v>49</v>
      </c>
      <c r="E148" s="68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</row>
    <row r="149" spans="1:21" ht="13.5" thickBot="1" x14ac:dyDescent="0.25">
      <c r="B149" s="121" t="s">
        <v>232</v>
      </c>
      <c r="C149" s="122"/>
      <c r="D149" s="72">
        <v>0</v>
      </c>
      <c r="E149" s="123" t="s">
        <v>239</v>
      </c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</row>
    <row r="150" spans="1:21" ht="13.5" thickBot="1" x14ac:dyDescent="0.25"/>
    <row r="151" spans="1:21" ht="16.5" thickBot="1" x14ac:dyDescent="0.25">
      <c r="B151" s="74" t="s">
        <v>233</v>
      </c>
      <c r="C151" s="75">
        <f>COUNTA(B152:B163)</f>
        <v>3</v>
      </c>
      <c r="D151" s="76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1:21" ht="15" x14ac:dyDescent="0.25">
      <c r="A152" s="28" t="s">
        <v>234</v>
      </c>
      <c r="B152" s="113" t="s">
        <v>250</v>
      </c>
      <c r="C152" s="114"/>
      <c r="D152" s="114"/>
      <c r="E152" s="114"/>
      <c r="F152" s="114"/>
      <c r="G152" s="82"/>
      <c r="H152" s="82"/>
      <c r="I152" s="107" t="s">
        <v>249</v>
      </c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8"/>
    </row>
    <row r="153" spans="1:21" ht="15" x14ac:dyDescent="0.25">
      <c r="A153" s="28" t="s">
        <v>235</v>
      </c>
      <c r="B153" s="103" t="s">
        <v>240</v>
      </c>
      <c r="C153" s="104"/>
      <c r="D153" s="104"/>
      <c r="E153" s="104"/>
      <c r="F153" s="104"/>
      <c r="G153" s="91"/>
      <c r="H153" s="91"/>
      <c r="I153" s="109" t="s">
        <v>247</v>
      </c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10"/>
    </row>
    <row r="154" spans="1:21" ht="15" x14ac:dyDescent="0.25">
      <c r="A154" s="28" t="s">
        <v>236</v>
      </c>
      <c r="B154" s="103" t="s">
        <v>241</v>
      </c>
      <c r="C154" s="104"/>
      <c r="D154" s="104"/>
      <c r="E154" s="104"/>
      <c r="F154" s="104"/>
      <c r="G154" s="91"/>
      <c r="H154" s="91"/>
      <c r="I154" s="109" t="s">
        <v>246</v>
      </c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10"/>
    </row>
    <row r="155" spans="1:21" ht="15" x14ac:dyDescent="0.25">
      <c r="A155" s="28" t="s">
        <v>237</v>
      </c>
      <c r="B155" s="103"/>
      <c r="C155" s="104"/>
      <c r="D155" s="104"/>
      <c r="E155" s="104"/>
      <c r="F155" s="104"/>
      <c r="G155" s="91"/>
      <c r="H155" s="91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10"/>
    </row>
    <row r="156" spans="1:21" ht="15" x14ac:dyDescent="0.25">
      <c r="A156" s="28" t="s">
        <v>238</v>
      </c>
      <c r="B156" s="103"/>
      <c r="C156" s="104"/>
      <c r="D156" s="104"/>
      <c r="E156" s="104"/>
      <c r="F156" s="104"/>
      <c r="G156" s="91"/>
      <c r="H156" s="91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10"/>
    </row>
    <row r="157" spans="1:21" ht="15" x14ac:dyDescent="0.25">
      <c r="A157" s="28" t="s">
        <v>194</v>
      </c>
      <c r="B157" s="103"/>
      <c r="C157" s="104"/>
      <c r="D157" s="104"/>
      <c r="E157" s="104"/>
      <c r="F157" s="104"/>
      <c r="G157" s="91"/>
      <c r="H157" s="91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10"/>
    </row>
    <row r="158" spans="1:21" ht="15" x14ac:dyDescent="0.25">
      <c r="A158" s="28" t="s">
        <v>193</v>
      </c>
      <c r="B158" s="103"/>
      <c r="C158" s="104"/>
      <c r="D158" s="104"/>
      <c r="E158" s="104"/>
      <c r="F158" s="104"/>
      <c r="G158" s="91"/>
      <c r="H158" s="91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10"/>
    </row>
    <row r="159" spans="1:21" ht="15" x14ac:dyDescent="0.25">
      <c r="A159" s="28" t="s">
        <v>199</v>
      </c>
      <c r="B159" s="103"/>
      <c r="C159" s="104"/>
      <c r="D159" s="104"/>
      <c r="E159" s="104"/>
      <c r="F159" s="104"/>
      <c r="G159" s="91"/>
      <c r="H159" s="91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10"/>
    </row>
    <row r="160" spans="1:21" ht="15" x14ac:dyDescent="0.25">
      <c r="A160" s="28" t="s">
        <v>200</v>
      </c>
      <c r="B160" s="103"/>
      <c r="C160" s="104"/>
      <c r="D160" s="104"/>
      <c r="E160" s="104"/>
      <c r="F160" s="104"/>
      <c r="G160" s="91"/>
      <c r="H160" s="91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10"/>
    </row>
    <row r="161" spans="1:21" ht="15" x14ac:dyDescent="0.25">
      <c r="A161" s="28" t="s">
        <v>201</v>
      </c>
      <c r="B161" s="103"/>
      <c r="C161" s="104"/>
      <c r="D161" s="104"/>
      <c r="E161" s="104"/>
      <c r="F161" s="104"/>
      <c r="G161" s="91"/>
      <c r="H161" s="91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10"/>
    </row>
    <row r="162" spans="1:21" ht="15" x14ac:dyDescent="0.25">
      <c r="A162" s="28" t="s">
        <v>202</v>
      </c>
      <c r="B162" s="103"/>
      <c r="C162" s="104"/>
      <c r="D162" s="104"/>
      <c r="E162" s="104"/>
      <c r="F162" s="104"/>
      <c r="G162" s="91"/>
      <c r="H162" s="91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10"/>
    </row>
    <row r="163" spans="1:21" ht="15.75" thickBot="1" x14ac:dyDescent="0.3">
      <c r="A163" s="28" t="s">
        <v>205</v>
      </c>
      <c r="B163" s="105"/>
      <c r="C163" s="106"/>
      <c r="D163" s="106"/>
      <c r="E163" s="106"/>
      <c r="F163" s="106"/>
      <c r="G163" s="92"/>
      <c r="H163" s="92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2"/>
    </row>
    <row r="164" spans="1:21" ht="13.5" thickBot="1" x14ac:dyDescent="0.25"/>
    <row r="165" spans="1:21" x14ac:dyDescent="0.2">
      <c r="B165" s="20"/>
    </row>
    <row r="166" spans="1:21" x14ac:dyDescent="0.2">
      <c r="B166" s="13"/>
    </row>
    <row r="167" spans="1:21" x14ac:dyDescent="0.2">
      <c r="B167" s="15"/>
    </row>
    <row r="168" spans="1:21" x14ac:dyDescent="0.2">
      <c r="B168" s="13"/>
    </row>
    <row r="169" spans="1:21" x14ac:dyDescent="0.2">
      <c r="B169" s="13"/>
    </row>
    <row r="170" spans="1:21" x14ac:dyDescent="0.2">
      <c r="B170" s="15"/>
    </row>
    <row r="171" spans="1:21" x14ac:dyDescent="0.2">
      <c r="B171" s="13"/>
    </row>
    <row r="172" spans="1:21" x14ac:dyDescent="0.2">
      <c r="B172" s="43"/>
    </row>
    <row r="173" spans="1:21" x14ac:dyDescent="0.2">
      <c r="B173" s="13"/>
    </row>
    <row r="174" spans="1:21" x14ac:dyDescent="0.2">
      <c r="B174" s="15"/>
    </row>
    <row r="175" spans="1:21" x14ac:dyDescent="0.2">
      <c r="B175" s="13"/>
    </row>
    <row r="176" spans="1:21" x14ac:dyDescent="0.2">
      <c r="B176" s="43"/>
    </row>
    <row r="177" spans="2:2" x14ac:dyDescent="0.2">
      <c r="B177" s="13"/>
    </row>
    <row r="178" spans="2:2" x14ac:dyDescent="0.2">
      <c r="B178" s="15"/>
    </row>
    <row r="179" spans="2:2" x14ac:dyDescent="0.2">
      <c r="B179" s="13"/>
    </row>
    <row r="180" spans="2:2" x14ac:dyDescent="0.2">
      <c r="B180" s="43"/>
    </row>
    <row r="181" spans="2:2" x14ac:dyDescent="0.2">
      <c r="B181" s="13"/>
    </row>
    <row r="182" spans="2:2" x14ac:dyDescent="0.2">
      <c r="B182" s="13"/>
    </row>
    <row r="183" spans="2:2" x14ac:dyDescent="0.2">
      <c r="B183" s="15"/>
    </row>
    <row r="184" spans="2:2" x14ac:dyDescent="0.2">
      <c r="B184" s="13"/>
    </row>
    <row r="185" spans="2:2" x14ac:dyDescent="0.2">
      <c r="B185" s="13"/>
    </row>
    <row r="186" spans="2:2" x14ac:dyDescent="0.2">
      <c r="B186" s="15"/>
    </row>
    <row r="187" spans="2:2" x14ac:dyDescent="0.2">
      <c r="B187" s="13"/>
    </row>
    <row r="188" spans="2:2" x14ac:dyDescent="0.2">
      <c r="B188" s="43"/>
    </row>
    <row r="189" spans="2:2" x14ac:dyDescent="0.2">
      <c r="B189" s="13"/>
    </row>
    <row r="190" spans="2:2" x14ac:dyDescent="0.2">
      <c r="B190" s="15"/>
    </row>
    <row r="191" spans="2:2" x14ac:dyDescent="0.2">
      <c r="B191" s="13"/>
    </row>
    <row r="192" spans="2:2" x14ac:dyDescent="0.2">
      <c r="B192" s="43"/>
    </row>
    <row r="193" spans="2:2" x14ac:dyDescent="0.2">
      <c r="B193" s="13"/>
    </row>
    <row r="194" spans="2:2" x14ac:dyDescent="0.2">
      <c r="B194" s="15"/>
    </row>
    <row r="195" spans="2:2" x14ac:dyDescent="0.2">
      <c r="B195" s="13"/>
    </row>
    <row r="196" spans="2:2" x14ac:dyDescent="0.2">
      <c r="B196" s="43"/>
    </row>
    <row r="197" spans="2:2" x14ac:dyDescent="0.2">
      <c r="B197" s="13"/>
    </row>
    <row r="198" spans="2:2" x14ac:dyDescent="0.2">
      <c r="B198" s="13"/>
    </row>
    <row r="199" spans="2:2" x14ac:dyDescent="0.2">
      <c r="B199" s="15"/>
    </row>
    <row r="200" spans="2:2" x14ac:dyDescent="0.2">
      <c r="B200" s="13"/>
    </row>
    <row r="201" spans="2:2" x14ac:dyDescent="0.2">
      <c r="B201" s="13"/>
    </row>
    <row r="202" spans="2:2" x14ac:dyDescent="0.2">
      <c r="B202" s="15"/>
    </row>
    <row r="203" spans="2:2" x14ac:dyDescent="0.2">
      <c r="B203" s="13"/>
    </row>
    <row r="204" spans="2:2" x14ac:dyDescent="0.2">
      <c r="B204" s="43"/>
    </row>
    <row r="205" spans="2:2" x14ac:dyDescent="0.2">
      <c r="B205" s="13"/>
    </row>
    <row r="206" spans="2:2" x14ac:dyDescent="0.2">
      <c r="B206" s="15"/>
    </row>
    <row r="207" spans="2:2" x14ac:dyDescent="0.2">
      <c r="B207" s="13"/>
    </row>
    <row r="208" spans="2:2" x14ac:dyDescent="0.2">
      <c r="B208" s="43"/>
    </row>
    <row r="209" spans="2:2" x14ac:dyDescent="0.2">
      <c r="B209" s="13"/>
    </row>
    <row r="210" spans="2:2" x14ac:dyDescent="0.2">
      <c r="B210" s="15"/>
    </row>
    <row r="211" spans="2:2" x14ac:dyDescent="0.2">
      <c r="B211" s="13"/>
    </row>
    <row r="212" spans="2:2" x14ac:dyDescent="0.2">
      <c r="B212" s="43"/>
    </row>
    <row r="213" spans="2:2" x14ac:dyDescent="0.2">
      <c r="B213" s="13"/>
    </row>
    <row r="214" spans="2:2" x14ac:dyDescent="0.2">
      <c r="B214" s="13"/>
    </row>
    <row r="215" spans="2:2" x14ac:dyDescent="0.2">
      <c r="B215" s="15"/>
    </row>
  </sheetData>
  <mergeCells count="29">
    <mergeCell ref="B146:C146"/>
    <mergeCell ref="B147:C147"/>
    <mergeCell ref="B148:C148"/>
    <mergeCell ref="B149:C149"/>
    <mergeCell ref="B161:F161"/>
    <mergeCell ref="E149:T149"/>
    <mergeCell ref="B154:F154"/>
    <mergeCell ref="B155:F155"/>
    <mergeCell ref="B156:F156"/>
    <mergeCell ref="B157:F157"/>
    <mergeCell ref="B158:F158"/>
    <mergeCell ref="B159:F159"/>
    <mergeCell ref="B160:F160"/>
    <mergeCell ref="B162:F162"/>
    <mergeCell ref="B163:F163"/>
    <mergeCell ref="I152:U152"/>
    <mergeCell ref="I153:U153"/>
    <mergeCell ref="I160:U160"/>
    <mergeCell ref="I161:U161"/>
    <mergeCell ref="I162:U162"/>
    <mergeCell ref="I159:U159"/>
    <mergeCell ref="I163:U163"/>
    <mergeCell ref="I154:U154"/>
    <mergeCell ref="I155:U155"/>
    <mergeCell ref="I156:U156"/>
    <mergeCell ref="I157:U157"/>
    <mergeCell ref="I158:U158"/>
    <mergeCell ref="B152:F152"/>
    <mergeCell ref="B153:F153"/>
  </mergeCells>
  <phoneticPr fontId="0" type="noConversion"/>
  <conditionalFormatting sqref="Q91:Q94 Q103:Q106 Q140">
    <cfRule type="cellIs" dxfId="15" priority="37" stopIfTrue="1" operator="equal">
      <formula>1</formula>
    </cfRule>
  </conditionalFormatting>
  <conditionalFormatting sqref="C3:P3">
    <cfRule type="cellIs" dxfId="14" priority="3" operator="equal">
      <formula>" "</formula>
    </cfRule>
    <cfRule type="cellIs" dxfId="13" priority="49" stopIfTrue="1" operator="greaterThanOrEqual">
      <formula>$R$3</formula>
    </cfRule>
  </conditionalFormatting>
  <conditionalFormatting sqref="Q95:Q98">
    <cfRule type="cellIs" dxfId="12" priority="19" stopIfTrue="1" operator="equal">
      <formula>1</formula>
    </cfRule>
  </conditionalFormatting>
  <conditionalFormatting sqref="Q99:Q102">
    <cfRule type="cellIs" dxfId="11" priority="18" stopIfTrue="1" operator="equal">
      <formula>1</formula>
    </cfRule>
  </conditionalFormatting>
  <conditionalFormatting sqref="Q108:Q110 Q119:Q122">
    <cfRule type="cellIs" dxfId="10" priority="15" stopIfTrue="1" operator="equal">
      <formula>1</formula>
    </cfRule>
  </conditionalFormatting>
  <conditionalFormatting sqref="Q111:Q114">
    <cfRule type="cellIs" dxfId="9" priority="14" stopIfTrue="1" operator="equal">
      <formula>1</formula>
    </cfRule>
  </conditionalFormatting>
  <conditionalFormatting sqref="Q115:Q118">
    <cfRule type="cellIs" dxfId="8" priority="13" stopIfTrue="1" operator="equal">
      <formula>1</formula>
    </cfRule>
  </conditionalFormatting>
  <conditionalFormatting sqref="Q124:Q126 Q135:Q138">
    <cfRule type="cellIs" dxfId="7" priority="12" stopIfTrue="1" operator="equal">
      <formula>1</formula>
    </cfRule>
  </conditionalFormatting>
  <conditionalFormatting sqref="Q127:Q130">
    <cfRule type="cellIs" dxfId="6" priority="11" stopIfTrue="1" operator="equal">
      <formula>1</formula>
    </cfRule>
  </conditionalFormatting>
  <conditionalFormatting sqref="Q131:Q134">
    <cfRule type="cellIs" dxfId="5" priority="10" stopIfTrue="1" operator="equal">
      <formula>1</formula>
    </cfRule>
  </conditionalFormatting>
  <conditionalFormatting sqref="Q139">
    <cfRule type="cellIs" dxfId="4" priority="6" stopIfTrue="1" operator="equal">
      <formula>1</formula>
    </cfRule>
  </conditionalFormatting>
  <conditionalFormatting sqref="Q123">
    <cfRule type="cellIs" dxfId="3" priority="5" stopIfTrue="1" operator="equal">
      <formula>1</formula>
    </cfRule>
  </conditionalFormatting>
  <conditionalFormatting sqref="Q107">
    <cfRule type="cellIs" dxfId="2" priority="4" stopIfTrue="1" operator="equal">
      <formula>1</formula>
    </cfRule>
  </conditionalFormatting>
  <conditionalFormatting sqref="R1:R1048576">
    <cfRule type="cellIs" dxfId="1" priority="1" operator="equal">
      <formula>"PUUTE!"</formula>
    </cfRule>
    <cfRule type="cellIs" dxfId="0" priority="2" operator="equal">
      <formula>"ÄSSÄ!"</formula>
    </cfRule>
  </conditionalFormatting>
  <pageMargins left="0.75" right="0.75" top="1" bottom="1" header="0.51180555555555551" footer="0.49236111111111114"/>
  <pageSetup paperSize="9" firstPageNumber="0" fitToHeight="4" orientation="portrait" horizontalDpi="300" verticalDpi="300" r:id="rId1"/>
  <headerFooter alignWithMargins="0"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8"/>
  <sheetViews>
    <sheetView workbookViewId="0">
      <selection activeCell="B206" sqref="B206"/>
    </sheetView>
  </sheetViews>
  <sheetFormatPr defaultColWidth="8.7109375" defaultRowHeight="12.75" x14ac:dyDescent="0.2"/>
  <cols>
    <col min="1" max="1" width="16.85546875" bestFit="1" customWidth="1"/>
    <col min="2" max="2" width="5.85546875" bestFit="1" customWidth="1"/>
    <col min="3" max="16384" width="8.7109375" style="1"/>
  </cols>
  <sheetData>
    <row r="1" spans="1:2" x14ac:dyDescent="0.2">
      <c r="A1" s="60" t="s">
        <v>226</v>
      </c>
      <c r="B1" s="61"/>
    </row>
    <row r="2" spans="1:2" x14ac:dyDescent="0.2">
      <c r="A2" s="62" t="s">
        <v>19</v>
      </c>
      <c r="B2" s="63">
        <v>16</v>
      </c>
    </row>
    <row r="3" spans="1:2" x14ac:dyDescent="0.2">
      <c r="A3" s="62" t="s">
        <v>70</v>
      </c>
      <c r="B3" s="63">
        <v>1</v>
      </c>
    </row>
    <row r="4" spans="1:2" x14ac:dyDescent="0.2">
      <c r="A4" s="62" t="s">
        <v>20</v>
      </c>
      <c r="B4" s="63">
        <v>16</v>
      </c>
    </row>
    <row r="5" spans="1:2" x14ac:dyDescent="0.2">
      <c r="A5" s="62" t="s">
        <v>71</v>
      </c>
      <c r="B5" s="63">
        <v>12</v>
      </c>
    </row>
    <row r="6" spans="1:2" x14ac:dyDescent="0.2">
      <c r="A6" s="62" t="s">
        <v>72</v>
      </c>
      <c r="B6" s="63">
        <v>4</v>
      </c>
    </row>
    <row r="7" spans="1:2" x14ac:dyDescent="0.2">
      <c r="A7" s="62" t="s">
        <v>73</v>
      </c>
      <c r="B7" s="63">
        <v>2</v>
      </c>
    </row>
    <row r="8" spans="1:2" x14ac:dyDescent="0.2">
      <c r="A8" s="62" t="s">
        <v>74</v>
      </c>
      <c r="B8" s="63">
        <v>11</v>
      </c>
    </row>
    <row r="9" spans="1:2" x14ac:dyDescent="0.2">
      <c r="A9" s="62" t="s">
        <v>75</v>
      </c>
      <c r="B9" s="63">
        <v>2</v>
      </c>
    </row>
    <row r="10" spans="1:2" x14ac:dyDescent="0.2">
      <c r="A10" s="62" t="s">
        <v>76</v>
      </c>
      <c r="B10" s="63">
        <v>5</v>
      </c>
    </row>
    <row r="11" spans="1:2" x14ac:dyDescent="0.2">
      <c r="A11" s="62" t="s">
        <v>77</v>
      </c>
      <c r="B11" s="63">
        <v>9</v>
      </c>
    </row>
    <row r="12" spans="1:2" x14ac:dyDescent="0.2">
      <c r="A12" s="62" t="s">
        <v>21</v>
      </c>
      <c r="B12" s="63">
        <v>16</v>
      </c>
    </row>
    <row r="13" spans="1:2" x14ac:dyDescent="0.2">
      <c r="A13" s="62" t="s">
        <v>78</v>
      </c>
      <c r="B13" s="63">
        <v>14</v>
      </c>
    </row>
    <row r="14" spans="1:2" x14ac:dyDescent="0.2">
      <c r="A14" s="62" t="s">
        <v>22</v>
      </c>
      <c r="B14" s="63">
        <v>16</v>
      </c>
    </row>
    <row r="15" spans="1:2" x14ac:dyDescent="0.2">
      <c r="A15" s="62" t="s">
        <v>23</v>
      </c>
      <c r="B15" s="63">
        <v>16</v>
      </c>
    </row>
    <row r="16" spans="1:2" x14ac:dyDescent="0.2">
      <c r="A16" s="62" t="s">
        <v>24</v>
      </c>
      <c r="B16" s="63">
        <v>16</v>
      </c>
    </row>
    <row r="17" spans="1:2" x14ac:dyDescent="0.2">
      <c r="A17" s="62" t="s">
        <v>79</v>
      </c>
      <c r="B17" s="63">
        <v>6</v>
      </c>
    </row>
    <row r="18" spans="1:2" x14ac:dyDescent="0.2">
      <c r="A18" s="62" t="s">
        <v>80</v>
      </c>
      <c r="B18" s="63">
        <v>16</v>
      </c>
    </row>
    <row r="19" spans="1:2" x14ac:dyDescent="0.2">
      <c r="A19" s="62" t="s">
        <v>81</v>
      </c>
      <c r="B19" s="63">
        <v>4</v>
      </c>
    </row>
    <row r="20" spans="1:2" x14ac:dyDescent="0.2">
      <c r="A20" s="62" t="s">
        <v>25</v>
      </c>
      <c r="B20" s="63">
        <v>16</v>
      </c>
    </row>
    <row r="21" spans="1:2" x14ac:dyDescent="0.2">
      <c r="A21" s="62" t="s">
        <v>82</v>
      </c>
      <c r="B21" s="63">
        <v>12</v>
      </c>
    </row>
    <row r="22" spans="1:2" x14ac:dyDescent="0.2">
      <c r="A22" s="62" t="s">
        <v>83</v>
      </c>
      <c r="B22" s="63">
        <v>3</v>
      </c>
    </row>
    <row r="23" spans="1:2" x14ac:dyDescent="0.2">
      <c r="A23" s="62" t="s">
        <v>84</v>
      </c>
      <c r="B23" s="63">
        <v>14</v>
      </c>
    </row>
    <row r="24" spans="1:2" x14ac:dyDescent="0.2">
      <c r="A24" s="62" t="s">
        <v>14</v>
      </c>
      <c r="B24" s="63">
        <v>15</v>
      </c>
    </row>
    <row r="25" spans="1:2" x14ac:dyDescent="0.2">
      <c r="A25" s="62" t="s">
        <v>17</v>
      </c>
      <c r="B25" s="63">
        <v>15</v>
      </c>
    </row>
    <row r="26" spans="1:2" x14ac:dyDescent="0.2">
      <c r="A26" s="62" t="s">
        <v>26</v>
      </c>
      <c r="B26" s="63">
        <v>16</v>
      </c>
    </row>
    <row r="27" spans="1:2" x14ac:dyDescent="0.2">
      <c r="A27" s="62" t="s">
        <v>85</v>
      </c>
      <c r="B27" s="63">
        <v>16</v>
      </c>
    </row>
    <row r="28" spans="1:2" x14ac:dyDescent="0.2">
      <c r="A28" s="62" t="s">
        <v>27</v>
      </c>
      <c r="B28" s="63">
        <v>16</v>
      </c>
    </row>
    <row r="29" spans="1:2" x14ac:dyDescent="0.2">
      <c r="A29" s="62" t="s">
        <v>28</v>
      </c>
      <c r="B29" s="63">
        <v>16</v>
      </c>
    </row>
    <row r="30" spans="1:2" x14ac:dyDescent="0.2">
      <c r="A30" s="64" t="s">
        <v>86</v>
      </c>
      <c r="B30" s="63">
        <v>1</v>
      </c>
    </row>
    <row r="31" spans="1:2" x14ac:dyDescent="0.2">
      <c r="A31" s="62" t="s">
        <v>11</v>
      </c>
      <c r="B31" s="63">
        <v>15</v>
      </c>
    </row>
    <row r="32" spans="1:2" x14ac:dyDescent="0.2">
      <c r="A32" s="62" t="s">
        <v>209</v>
      </c>
      <c r="B32" s="63">
        <v>1</v>
      </c>
    </row>
    <row r="33" spans="1:2" x14ac:dyDescent="0.2">
      <c r="A33" s="64" t="s">
        <v>87</v>
      </c>
      <c r="B33" s="63">
        <v>2</v>
      </c>
    </row>
    <row r="34" spans="1:2" x14ac:dyDescent="0.2">
      <c r="A34" s="62" t="s">
        <v>196</v>
      </c>
      <c r="B34" s="63">
        <v>3</v>
      </c>
    </row>
    <row r="35" spans="1:2" x14ac:dyDescent="0.2">
      <c r="A35" s="62" t="s">
        <v>88</v>
      </c>
      <c r="B35" s="63">
        <v>15</v>
      </c>
    </row>
    <row r="36" spans="1:2" x14ac:dyDescent="0.2">
      <c r="A36" s="62" t="s">
        <v>89</v>
      </c>
      <c r="B36" s="63">
        <v>16</v>
      </c>
    </row>
    <row r="37" spans="1:2" x14ac:dyDescent="0.2">
      <c r="A37" s="62" t="s">
        <v>90</v>
      </c>
      <c r="B37" s="63">
        <v>2</v>
      </c>
    </row>
    <row r="38" spans="1:2" x14ac:dyDescent="0.2">
      <c r="A38" s="62" t="s">
        <v>29</v>
      </c>
      <c r="B38" s="63">
        <v>16</v>
      </c>
    </row>
    <row r="39" spans="1:2" x14ac:dyDescent="0.2">
      <c r="A39" s="62" t="s">
        <v>91</v>
      </c>
      <c r="B39" s="63">
        <v>13</v>
      </c>
    </row>
    <row r="40" spans="1:2" x14ac:dyDescent="0.2">
      <c r="A40" s="62" t="s">
        <v>92</v>
      </c>
      <c r="B40" s="63">
        <v>6</v>
      </c>
    </row>
    <row r="41" spans="1:2" x14ac:dyDescent="0.2">
      <c r="A41" s="62" t="s">
        <v>10</v>
      </c>
      <c r="B41" s="63">
        <v>16</v>
      </c>
    </row>
    <row r="42" spans="1:2" x14ac:dyDescent="0.2">
      <c r="A42" s="62" t="s">
        <v>93</v>
      </c>
      <c r="B42" s="63">
        <v>6</v>
      </c>
    </row>
    <row r="43" spans="1:2" x14ac:dyDescent="0.2">
      <c r="A43" s="62" t="s">
        <v>94</v>
      </c>
      <c r="B43" s="63">
        <v>4</v>
      </c>
    </row>
    <row r="44" spans="1:2" x14ac:dyDescent="0.2">
      <c r="A44" s="62" t="s">
        <v>95</v>
      </c>
      <c r="B44" s="63">
        <v>1</v>
      </c>
    </row>
    <row r="45" spans="1:2" x14ac:dyDescent="0.2">
      <c r="A45" s="62" t="s">
        <v>9</v>
      </c>
      <c r="B45" s="63">
        <v>15</v>
      </c>
    </row>
    <row r="46" spans="1:2" x14ac:dyDescent="0.2">
      <c r="A46" s="62" t="s">
        <v>96</v>
      </c>
      <c r="B46" s="63">
        <v>6</v>
      </c>
    </row>
    <row r="47" spans="1:2" x14ac:dyDescent="0.2">
      <c r="A47" s="62" t="s">
        <v>97</v>
      </c>
      <c r="B47" s="63">
        <v>13</v>
      </c>
    </row>
    <row r="48" spans="1:2" x14ac:dyDescent="0.2">
      <c r="A48" s="62" t="s">
        <v>98</v>
      </c>
      <c r="B48" s="63">
        <v>3</v>
      </c>
    </row>
    <row r="49" spans="1:2" x14ac:dyDescent="0.2">
      <c r="A49" s="62" t="s">
        <v>99</v>
      </c>
      <c r="B49" s="63">
        <v>16</v>
      </c>
    </row>
    <row r="50" spans="1:2" x14ac:dyDescent="0.2">
      <c r="A50" s="62" t="s">
        <v>30</v>
      </c>
      <c r="B50" s="63">
        <v>16</v>
      </c>
    </row>
    <row r="51" spans="1:2" x14ac:dyDescent="0.2">
      <c r="A51" s="62" t="s">
        <v>100</v>
      </c>
      <c r="B51" s="63">
        <v>3</v>
      </c>
    </row>
    <row r="52" spans="1:2" x14ac:dyDescent="0.2">
      <c r="A52" s="62" t="s">
        <v>101</v>
      </c>
      <c r="B52" s="63">
        <v>10</v>
      </c>
    </row>
    <row r="53" spans="1:2" x14ac:dyDescent="0.2">
      <c r="A53" s="62" t="s">
        <v>102</v>
      </c>
      <c r="B53" s="63">
        <v>1</v>
      </c>
    </row>
    <row r="54" spans="1:2" x14ac:dyDescent="0.2">
      <c r="A54" s="62" t="s">
        <v>103</v>
      </c>
      <c r="B54" s="63">
        <v>6</v>
      </c>
    </row>
    <row r="55" spans="1:2" x14ac:dyDescent="0.2">
      <c r="A55" s="62" t="s">
        <v>104</v>
      </c>
      <c r="B55" s="63">
        <v>10</v>
      </c>
    </row>
    <row r="56" spans="1:2" x14ac:dyDescent="0.2">
      <c r="A56" s="62" t="s">
        <v>12</v>
      </c>
      <c r="B56" s="63">
        <v>15</v>
      </c>
    </row>
    <row r="57" spans="1:2" x14ac:dyDescent="0.2">
      <c r="A57" s="62" t="s">
        <v>105</v>
      </c>
      <c r="B57" s="63">
        <v>6</v>
      </c>
    </row>
    <row r="58" spans="1:2" x14ac:dyDescent="0.2">
      <c r="A58" s="62" t="s">
        <v>106</v>
      </c>
      <c r="B58" s="63">
        <v>1</v>
      </c>
    </row>
    <row r="59" spans="1:2" x14ac:dyDescent="0.2">
      <c r="A59" s="62" t="s">
        <v>107</v>
      </c>
      <c r="B59" s="63">
        <v>11</v>
      </c>
    </row>
    <row r="60" spans="1:2" x14ac:dyDescent="0.2">
      <c r="A60" s="62" t="s">
        <v>108</v>
      </c>
      <c r="B60" s="63">
        <v>2</v>
      </c>
    </row>
    <row r="61" spans="1:2" x14ac:dyDescent="0.2">
      <c r="A61" s="62" t="s">
        <v>31</v>
      </c>
      <c r="B61" s="63">
        <v>16</v>
      </c>
    </row>
    <row r="62" spans="1:2" x14ac:dyDescent="0.2">
      <c r="A62" s="62" t="s">
        <v>32</v>
      </c>
      <c r="B62" s="63">
        <v>16</v>
      </c>
    </row>
    <row r="63" spans="1:2" x14ac:dyDescent="0.2">
      <c r="A63" s="62" t="s">
        <v>210</v>
      </c>
      <c r="B63" s="63">
        <v>2</v>
      </c>
    </row>
    <row r="64" spans="1:2" x14ac:dyDescent="0.2">
      <c r="A64" s="62" t="s">
        <v>211</v>
      </c>
      <c r="B64" s="63">
        <v>2</v>
      </c>
    </row>
    <row r="65" spans="1:2" x14ac:dyDescent="0.2">
      <c r="A65" s="62" t="s">
        <v>33</v>
      </c>
      <c r="B65" s="63">
        <v>14</v>
      </c>
    </row>
    <row r="66" spans="1:2" x14ac:dyDescent="0.2">
      <c r="A66" s="62" t="s">
        <v>34</v>
      </c>
      <c r="B66" s="63">
        <v>15</v>
      </c>
    </row>
    <row r="67" spans="1:2" x14ac:dyDescent="0.2">
      <c r="A67" s="62" t="s">
        <v>15</v>
      </c>
      <c r="B67" s="63">
        <v>15</v>
      </c>
    </row>
    <row r="68" spans="1:2" x14ac:dyDescent="0.2">
      <c r="A68" s="62" t="s">
        <v>109</v>
      </c>
      <c r="B68" s="63">
        <v>8</v>
      </c>
    </row>
    <row r="69" spans="1:2" x14ac:dyDescent="0.2">
      <c r="A69" s="62" t="s">
        <v>110</v>
      </c>
      <c r="B69" s="63">
        <v>10</v>
      </c>
    </row>
    <row r="70" spans="1:2" x14ac:dyDescent="0.2">
      <c r="A70" s="62" t="s">
        <v>111</v>
      </c>
      <c r="B70" s="63">
        <v>11</v>
      </c>
    </row>
    <row r="71" spans="1:2" x14ac:dyDescent="0.2">
      <c r="A71" s="62" t="s">
        <v>112</v>
      </c>
      <c r="B71" s="63">
        <v>10</v>
      </c>
    </row>
    <row r="72" spans="1:2" x14ac:dyDescent="0.2">
      <c r="A72" s="62" t="s">
        <v>212</v>
      </c>
      <c r="B72" s="63">
        <v>2</v>
      </c>
    </row>
    <row r="73" spans="1:2" x14ac:dyDescent="0.2">
      <c r="A73" s="62" t="s">
        <v>113</v>
      </c>
      <c r="B73" s="63">
        <v>8</v>
      </c>
    </row>
    <row r="74" spans="1:2" x14ac:dyDescent="0.2">
      <c r="A74" s="62" t="s">
        <v>114</v>
      </c>
      <c r="B74" s="63">
        <v>4</v>
      </c>
    </row>
    <row r="75" spans="1:2" x14ac:dyDescent="0.2">
      <c r="A75" s="62" t="s">
        <v>35</v>
      </c>
      <c r="B75" s="63">
        <v>16</v>
      </c>
    </row>
    <row r="76" spans="1:2" x14ac:dyDescent="0.2">
      <c r="A76" s="62" t="s">
        <v>115</v>
      </c>
      <c r="B76" s="63">
        <v>3</v>
      </c>
    </row>
    <row r="77" spans="1:2" x14ac:dyDescent="0.2">
      <c r="A77" s="62" t="s">
        <v>116</v>
      </c>
      <c r="B77" s="63">
        <v>14</v>
      </c>
    </row>
    <row r="78" spans="1:2" x14ac:dyDescent="0.2">
      <c r="A78" s="62" t="s">
        <v>117</v>
      </c>
      <c r="B78" s="63">
        <v>11</v>
      </c>
    </row>
    <row r="79" spans="1:2" x14ac:dyDescent="0.2">
      <c r="A79" s="62" t="s">
        <v>36</v>
      </c>
      <c r="B79" s="63">
        <v>15</v>
      </c>
    </row>
    <row r="80" spans="1:2" x14ac:dyDescent="0.2">
      <c r="A80" s="62" t="s">
        <v>118</v>
      </c>
      <c r="B80" s="63">
        <v>10</v>
      </c>
    </row>
    <row r="81" spans="1:2" x14ac:dyDescent="0.2">
      <c r="A81" s="62" t="s">
        <v>208</v>
      </c>
      <c r="B81" s="63">
        <v>3</v>
      </c>
    </row>
    <row r="82" spans="1:2" x14ac:dyDescent="0.2">
      <c r="A82" s="62" t="s">
        <v>119</v>
      </c>
      <c r="B82" s="63">
        <v>9</v>
      </c>
    </row>
    <row r="83" spans="1:2" x14ac:dyDescent="0.2">
      <c r="A83" s="62" t="s">
        <v>207</v>
      </c>
      <c r="B83" s="63">
        <v>2</v>
      </c>
    </row>
    <row r="84" spans="1:2" x14ac:dyDescent="0.2">
      <c r="A84" s="62" t="s">
        <v>120</v>
      </c>
      <c r="B84" s="63">
        <v>3</v>
      </c>
    </row>
    <row r="85" spans="1:2" x14ac:dyDescent="0.2">
      <c r="A85" s="62" t="s">
        <v>121</v>
      </c>
      <c r="B85" s="63">
        <v>10</v>
      </c>
    </row>
    <row r="86" spans="1:2" x14ac:dyDescent="0.2">
      <c r="A86" s="62" t="s">
        <v>122</v>
      </c>
      <c r="B86" s="63">
        <v>3</v>
      </c>
    </row>
    <row r="87" spans="1:2" x14ac:dyDescent="0.2">
      <c r="A87" s="62" t="s">
        <v>123</v>
      </c>
      <c r="B87" s="63">
        <v>9</v>
      </c>
    </row>
    <row r="88" spans="1:2" x14ac:dyDescent="0.2">
      <c r="A88" s="62" t="s">
        <v>223</v>
      </c>
      <c r="B88" s="63">
        <v>1</v>
      </c>
    </row>
    <row r="89" spans="1:2" x14ac:dyDescent="0.2">
      <c r="A89" s="62" t="s">
        <v>124</v>
      </c>
      <c r="B89" s="63">
        <v>5</v>
      </c>
    </row>
    <row r="90" spans="1:2" x14ac:dyDescent="0.2">
      <c r="A90" s="62" t="s">
        <v>125</v>
      </c>
      <c r="B90" s="63">
        <v>3</v>
      </c>
    </row>
    <row r="91" spans="1:2" x14ac:dyDescent="0.2">
      <c r="A91" s="64" t="s">
        <v>126</v>
      </c>
      <c r="B91" s="63">
        <v>3</v>
      </c>
    </row>
    <row r="92" spans="1:2" x14ac:dyDescent="0.2">
      <c r="A92" s="62" t="s">
        <v>213</v>
      </c>
      <c r="B92" s="63">
        <v>2</v>
      </c>
    </row>
    <row r="93" spans="1:2" x14ac:dyDescent="0.2">
      <c r="A93" s="62" t="s">
        <v>127</v>
      </c>
      <c r="B93" s="63">
        <v>4</v>
      </c>
    </row>
    <row r="94" spans="1:2" x14ac:dyDescent="0.2">
      <c r="A94" s="62" t="s">
        <v>128</v>
      </c>
      <c r="B94" s="63">
        <v>4</v>
      </c>
    </row>
    <row r="95" spans="1:2" x14ac:dyDescent="0.2">
      <c r="A95" s="62" t="s">
        <v>37</v>
      </c>
      <c r="B95" s="63">
        <v>16</v>
      </c>
    </row>
    <row r="96" spans="1:2" x14ac:dyDescent="0.2">
      <c r="A96" s="64" t="s">
        <v>38</v>
      </c>
      <c r="B96" s="63">
        <v>16</v>
      </c>
    </row>
    <row r="97" spans="1:2" x14ac:dyDescent="0.2">
      <c r="A97" s="62" t="s">
        <v>129</v>
      </c>
      <c r="B97" s="63">
        <v>12</v>
      </c>
    </row>
    <row r="98" spans="1:2" x14ac:dyDescent="0.2">
      <c r="A98" s="62" t="s">
        <v>39</v>
      </c>
      <c r="B98" s="63">
        <v>16</v>
      </c>
    </row>
    <row r="99" spans="1:2" x14ac:dyDescent="0.2">
      <c r="A99" s="62" t="s">
        <v>197</v>
      </c>
      <c r="B99" s="63">
        <v>1</v>
      </c>
    </row>
    <row r="100" spans="1:2" x14ac:dyDescent="0.2">
      <c r="A100" s="62" t="s">
        <v>40</v>
      </c>
      <c r="B100" s="63">
        <v>16</v>
      </c>
    </row>
    <row r="101" spans="1:2" x14ac:dyDescent="0.2">
      <c r="A101" s="62" t="s">
        <v>214</v>
      </c>
      <c r="B101" s="63">
        <v>2</v>
      </c>
    </row>
    <row r="102" spans="1:2" x14ac:dyDescent="0.2">
      <c r="A102" s="62" t="s">
        <v>215</v>
      </c>
      <c r="B102" s="63">
        <v>1</v>
      </c>
    </row>
    <row r="103" spans="1:2" x14ac:dyDescent="0.2">
      <c r="A103" s="62" t="s">
        <v>130</v>
      </c>
      <c r="B103" s="63">
        <v>6</v>
      </c>
    </row>
    <row r="104" spans="1:2" x14ac:dyDescent="0.2">
      <c r="A104" s="62" t="s">
        <v>131</v>
      </c>
      <c r="B104" s="63">
        <v>5</v>
      </c>
    </row>
    <row r="105" spans="1:2" x14ac:dyDescent="0.2">
      <c r="A105" s="62" t="s">
        <v>216</v>
      </c>
      <c r="B105" s="63">
        <v>2</v>
      </c>
    </row>
    <row r="106" spans="1:2" x14ac:dyDescent="0.2">
      <c r="A106" s="62" t="s">
        <v>217</v>
      </c>
      <c r="B106" s="63">
        <v>2</v>
      </c>
    </row>
    <row r="107" spans="1:2" x14ac:dyDescent="0.2">
      <c r="A107" s="62" t="s">
        <v>132</v>
      </c>
      <c r="B107" s="63">
        <v>1</v>
      </c>
    </row>
    <row r="108" spans="1:2" x14ac:dyDescent="0.2">
      <c r="A108" s="62" t="s">
        <v>133</v>
      </c>
      <c r="B108" s="63">
        <v>1</v>
      </c>
    </row>
    <row r="109" spans="1:2" x14ac:dyDescent="0.2">
      <c r="A109" s="62" t="s">
        <v>134</v>
      </c>
      <c r="B109" s="63">
        <v>1</v>
      </c>
    </row>
    <row r="110" spans="1:2" x14ac:dyDescent="0.2">
      <c r="A110" s="62" t="s">
        <v>135</v>
      </c>
      <c r="B110" s="63">
        <v>4</v>
      </c>
    </row>
    <row r="111" spans="1:2" x14ac:dyDescent="0.2">
      <c r="A111" s="62" t="s">
        <v>41</v>
      </c>
      <c r="B111" s="63">
        <v>16</v>
      </c>
    </row>
    <row r="112" spans="1:2" x14ac:dyDescent="0.2">
      <c r="A112" s="62" t="s">
        <v>136</v>
      </c>
      <c r="B112" s="63">
        <v>3</v>
      </c>
    </row>
    <row r="113" spans="1:2" x14ac:dyDescent="0.2">
      <c r="A113" s="62" t="s">
        <v>206</v>
      </c>
      <c r="B113" s="63">
        <v>2</v>
      </c>
    </row>
    <row r="114" spans="1:2" x14ac:dyDescent="0.2">
      <c r="A114" s="62" t="s">
        <v>137</v>
      </c>
      <c r="B114" s="63">
        <v>3</v>
      </c>
    </row>
    <row r="115" spans="1:2" x14ac:dyDescent="0.2">
      <c r="A115" s="62" t="s">
        <v>138</v>
      </c>
      <c r="B115" s="63">
        <v>1</v>
      </c>
    </row>
    <row r="116" spans="1:2" x14ac:dyDescent="0.2">
      <c r="A116" s="62" t="s">
        <v>139</v>
      </c>
      <c r="B116" s="63">
        <v>4</v>
      </c>
    </row>
    <row r="117" spans="1:2" x14ac:dyDescent="0.2">
      <c r="A117" s="62" t="s">
        <v>140</v>
      </c>
      <c r="B117" s="63">
        <v>1</v>
      </c>
    </row>
    <row r="118" spans="1:2" x14ac:dyDescent="0.2">
      <c r="A118" s="62" t="s">
        <v>141</v>
      </c>
      <c r="B118" s="63">
        <v>4</v>
      </c>
    </row>
    <row r="119" spans="1:2" x14ac:dyDescent="0.2">
      <c r="A119" s="62" t="s">
        <v>218</v>
      </c>
      <c r="B119" s="63">
        <v>1</v>
      </c>
    </row>
    <row r="120" spans="1:2" x14ac:dyDescent="0.2">
      <c r="A120" s="62" t="s">
        <v>142</v>
      </c>
      <c r="B120" s="63">
        <v>2</v>
      </c>
    </row>
    <row r="121" spans="1:2" x14ac:dyDescent="0.2">
      <c r="A121" s="62" t="s">
        <v>42</v>
      </c>
      <c r="B121" s="63">
        <v>16</v>
      </c>
    </row>
    <row r="122" spans="1:2" x14ac:dyDescent="0.2">
      <c r="A122" s="62" t="s">
        <v>143</v>
      </c>
      <c r="B122" s="63">
        <v>2</v>
      </c>
    </row>
    <row r="123" spans="1:2" x14ac:dyDescent="0.2">
      <c r="A123" s="62" t="s">
        <v>144</v>
      </c>
      <c r="B123" s="63">
        <v>13</v>
      </c>
    </row>
    <row r="124" spans="1:2" x14ac:dyDescent="0.2">
      <c r="A124" s="62" t="s">
        <v>145</v>
      </c>
      <c r="B124" s="63">
        <v>12</v>
      </c>
    </row>
    <row r="125" spans="1:2" x14ac:dyDescent="0.2">
      <c r="A125" s="62" t="s">
        <v>146</v>
      </c>
      <c r="B125" s="63">
        <v>1</v>
      </c>
    </row>
    <row r="126" spans="1:2" x14ac:dyDescent="0.2">
      <c r="A126" s="65" t="s">
        <v>227</v>
      </c>
      <c r="B126" s="63">
        <v>1</v>
      </c>
    </row>
    <row r="127" spans="1:2" x14ac:dyDescent="0.2">
      <c r="A127" s="62" t="s">
        <v>147</v>
      </c>
      <c r="B127" s="63">
        <v>2</v>
      </c>
    </row>
    <row r="128" spans="1:2" x14ac:dyDescent="0.2">
      <c r="A128" s="62" t="s">
        <v>43</v>
      </c>
      <c r="B128" s="63">
        <v>16</v>
      </c>
    </row>
    <row r="129" spans="1:2" x14ac:dyDescent="0.2">
      <c r="A129" s="62" t="s">
        <v>148</v>
      </c>
      <c r="B129" s="63">
        <v>2</v>
      </c>
    </row>
    <row r="130" spans="1:2" x14ac:dyDescent="0.2">
      <c r="A130" s="62" t="s">
        <v>149</v>
      </c>
      <c r="B130" s="63">
        <v>6</v>
      </c>
    </row>
    <row r="131" spans="1:2" x14ac:dyDescent="0.2">
      <c r="A131" s="62" t="s">
        <v>44</v>
      </c>
      <c r="B131" s="63">
        <v>14</v>
      </c>
    </row>
    <row r="132" spans="1:2" x14ac:dyDescent="0.2">
      <c r="A132" s="62" t="s">
        <v>150</v>
      </c>
      <c r="B132" s="63">
        <v>4</v>
      </c>
    </row>
    <row r="133" spans="1:2" x14ac:dyDescent="0.2">
      <c r="A133" s="62" t="s">
        <v>151</v>
      </c>
      <c r="B133" s="63">
        <v>2</v>
      </c>
    </row>
    <row r="134" spans="1:2" x14ac:dyDescent="0.2">
      <c r="A134" s="62" t="s">
        <v>219</v>
      </c>
      <c r="B134" s="63">
        <v>1</v>
      </c>
    </row>
    <row r="135" spans="1:2" x14ac:dyDescent="0.2">
      <c r="A135" s="64" t="s">
        <v>152</v>
      </c>
      <c r="B135" s="63">
        <v>8</v>
      </c>
    </row>
    <row r="136" spans="1:2" x14ac:dyDescent="0.2">
      <c r="A136" s="62" t="s">
        <v>45</v>
      </c>
      <c r="B136" s="63">
        <v>16</v>
      </c>
    </row>
    <row r="137" spans="1:2" x14ac:dyDescent="0.2">
      <c r="A137" s="62" t="s">
        <v>153</v>
      </c>
      <c r="B137" s="63">
        <v>8</v>
      </c>
    </row>
    <row r="138" spans="1:2" x14ac:dyDescent="0.2">
      <c r="A138" s="62" t="s">
        <v>154</v>
      </c>
      <c r="B138" s="63">
        <v>7</v>
      </c>
    </row>
    <row r="139" spans="1:2" x14ac:dyDescent="0.2">
      <c r="A139" s="62" t="s">
        <v>46</v>
      </c>
      <c r="B139" s="63">
        <v>15</v>
      </c>
    </row>
    <row r="140" spans="1:2" x14ac:dyDescent="0.2">
      <c r="A140" s="62" t="s">
        <v>13</v>
      </c>
      <c r="B140" s="63">
        <v>15</v>
      </c>
    </row>
    <row r="141" spans="1:2" x14ac:dyDescent="0.2">
      <c r="A141" s="62" t="s">
        <v>155</v>
      </c>
      <c r="B141" s="63">
        <v>1</v>
      </c>
    </row>
    <row r="142" spans="1:2" x14ac:dyDescent="0.2">
      <c r="A142" s="62" t="s">
        <v>156</v>
      </c>
      <c r="B142" s="63">
        <v>5</v>
      </c>
    </row>
    <row r="143" spans="1:2" x14ac:dyDescent="0.2">
      <c r="A143" s="62" t="s">
        <v>47</v>
      </c>
      <c r="B143" s="63">
        <v>16</v>
      </c>
    </row>
    <row r="144" spans="1:2" x14ac:dyDescent="0.2">
      <c r="A144" s="62" t="s">
        <v>48</v>
      </c>
      <c r="B144" s="63">
        <v>15</v>
      </c>
    </row>
    <row r="145" spans="1:2" x14ac:dyDescent="0.2">
      <c r="A145" s="62" t="s">
        <v>157</v>
      </c>
      <c r="B145" s="63">
        <v>1</v>
      </c>
    </row>
    <row r="146" spans="1:2" x14ac:dyDescent="0.2">
      <c r="A146" s="62" t="s">
        <v>158</v>
      </c>
      <c r="B146" s="63">
        <v>1</v>
      </c>
    </row>
    <row r="147" spans="1:2" x14ac:dyDescent="0.2">
      <c r="A147" s="62" t="s">
        <v>159</v>
      </c>
      <c r="B147" s="63">
        <v>6</v>
      </c>
    </row>
    <row r="148" spans="1:2" x14ac:dyDescent="0.2">
      <c r="A148" s="62" t="s">
        <v>160</v>
      </c>
      <c r="B148" s="63">
        <v>3</v>
      </c>
    </row>
    <row r="149" spans="1:2" x14ac:dyDescent="0.2">
      <c r="A149" s="62" t="s">
        <v>161</v>
      </c>
      <c r="B149" s="63">
        <v>8</v>
      </c>
    </row>
    <row r="150" spans="1:2" x14ac:dyDescent="0.2">
      <c r="A150" s="62" t="s">
        <v>198</v>
      </c>
      <c r="B150" s="63">
        <v>1</v>
      </c>
    </row>
    <row r="151" spans="1:2" x14ac:dyDescent="0.2">
      <c r="A151" s="62" t="s">
        <v>49</v>
      </c>
      <c r="B151" s="63">
        <v>16</v>
      </c>
    </row>
    <row r="152" spans="1:2" x14ac:dyDescent="0.2">
      <c r="A152" s="62" t="s">
        <v>50</v>
      </c>
      <c r="B152" s="63">
        <v>16</v>
      </c>
    </row>
    <row r="153" spans="1:2" x14ac:dyDescent="0.2">
      <c r="A153" s="62" t="s">
        <v>51</v>
      </c>
      <c r="B153" s="63">
        <v>6</v>
      </c>
    </row>
    <row r="154" spans="1:2" x14ac:dyDescent="0.2">
      <c r="A154" s="62" t="s">
        <v>52</v>
      </c>
      <c r="B154" s="63">
        <v>16</v>
      </c>
    </row>
    <row r="155" spans="1:2" x14ac:dyDescent="0.2">
      <c r="A155" s="62" t="s">
        <v>16</v>
      </c>
      <c r="B155" s="63">
        <v>16</v>
      </c>
    </row>
    <row r="156" spans="1:2" x14ac:dyDescent="0.2">
      <c r="A156" s="62" t="s">
        <v>162</v>
      </c>
      <c r="B156" s="63">
        <v>6</v>
      </c>
    </row>
    <row r="157" spans="1:2" x14ac:dyDescent="0.2">
      <c r="A157" s="64" t="s">
        <v>195</v>
      </c>
      <c r="B157" s="63">
        <v>2</v>
      </c>
    </row>
    <row r="158" spans="1:2" x14ac:dyDescent="0.2">
      <c r="A158" s="62" t="s">
        <v>163</v>
      </c>
      <c r="B158" s="63">
        <v>3</v>
      </c>
    </row>
    <row r="159" spans="1:2" x14ac:dyDescent="0.2">
      <c r="A159" s="62" t="s">
        <v>164</v>
      </c>
      <c r="B159" s="63">
        <v>4</v>
      </c>
    </row>
    <row r="160" spans="1:2" x14ac:dyDescent="0.2">
      <c r="A160" s="62" t="s">
        <v>220</v>
      </c>
      <c r="B160" s="63">
        <v>1</v>
      </c>
    </row>
    <row r="161" spans="1:2" x14ac:dyDescent="0.2">
      <c r="A161" s="62" t="s">
        <v>165</v>
      </c>
      <c r="B161" s="63">
        <v>6</v>
      </c>
    </row>
    <row r="162" spans="1:2" x14ac:dyDescent="0.2">
      <c r="A162" s="62" t="s">
        <v>166</v>
      </c>
      <c r="B162" s="63">
        <v>14</v>
      </c>
    </row>
    <row r="163" spans="1:2" x14ac:dyDescent="0.2">
      <c r="A163" s="62" t="s">
        <v>167</v>
      </c>
      <c r="B163" s="63">
        <v>12</v>
      </c>
    </row>
    <row r="164" spans="1:2" x14ac:dyDescent="0.2">
      <c r="A164" s="62" t="s">
        <v>53</v>
      </c>
      <c r="B164" s="63">
        <v>16</v>
      </c>
    </row>
    <row r="165" spans="1:2" x14ac:dyDescent="0.2">
      <c r="A165" s="62" t="s">
        <v>168</v>
      </c>
      <c r="B165" s="63">
        <v>9</v>
      </c>
    </row>
    <row r="166" spans="1:2" x14ac:dyDescent="0.2">
      <c r="A166" s="62" t="s">
        <v>221</v>
      </c>
      <c r="B166" s="63">
        <v>2</v>
      </c>
    </row>
    <row r="167" spans="1:2" x14ac:dyDescent="0.2">
      <c r="A167" s="62" t="s">
        <v>169</v>
      </c>
      <c r="B167" s="63">
        <v>8</v>
      </c>
    </row>
    <row r="168" spans="1:2" x14ac:dyDescent="0.2">
      <c r="A168" s="62" t="s">
        <v>170</v>
      </c>
      <c r="B168" s="63">
        <v>14</v>
      </c>
    </row>
    <row r="169" spans="1:2" x14ac:dyDescent="0.2">
      <c r="A169" s="62" t="s">
        <v>54</v>
      </c>
      <c r="B169" s="63">
        <v>16</v>
      </c>
    </row>
    <row r="170" spans="1:2" x14ac:dyDescent="0.2">
      <c r="A170" s="62" t="s">
        <v>171</v>
      </c>
      <c r="B170" s="63">
        <v>1</v>
      </c>
    </row>
    <row r="171" spans="1:2" x14ac:dyDescent="0.2">
      <c r="A171" s="62" t="s">
        <v>172</v>
      </c>
      <c r="B171" s="63">
        <v>15</v>
      </c>
    </row>
    <row r="172" spans="1:2" x14ac:dyDescent="0.2">
      <c r="A172" s="62" t="s">
        <v>55</v>
      </c>
      <c r="B172" s="63">
        <v>16</v>
      </c>
    </row>
    <row r="173" spans="1:2" x14ac:dyDescent="0.2">
      <c r="A173" s="62" t="s">
        <v>56</v>
      </c>
      <c r="B173" s="63">
        <v>16</v>
      </c>
    </row>
    <row r="174" spans="1:2" x14ac:dyDescent="0.2">
      <c r="A174" s="62" t="s">
        <v>173</v>
      </c>
      <c r="B174" s="63">
        <v>1</v>
      </c>
    </row>
    <row r="175" spans="1:2" x14ac:dyDescent="0.2">
      <c r="A175" s="62" t="s">
        <v>57</v>
      </c>
      <c r="B175" s="63">
        <v>16</v>
      </c>
    </row>
    <row r="176" spans="1:2" x14ac:dyDescent="0.2">
      <c r="A176" s="62" t="s">
        <v>222</v>
      </c>
      <c r="B176" s="63">
        <v>2</v>
      </c>
    </row>
    <row r="177" spans="1:2" x14ac:dyDescent="0.2">
      <c r="A177" s="62" t="s">
        <v>174</v>
      </c>
      <c r="B177" s="63">
        <v>14</v>
      </c>
    </row>
    <row r="178" spans="1:2" x14ac:dyDescent="0.2">
      <c r="A178" s="62" t="s">
        <v>175</v>
      </c>
      <c r="B178" s="63">
        <v>16</v>
      </c>
    </row>
    <row r="179" spans="1:2" x14ac:dyDescent="0.2">
      <c r="A179" s="62" t="s">
        <v>58</v>
      </c>
      <c r="B179" s="63">
        <v>16</v>
      </c>
    </row>
    <row r="180" spans="1:2" x14ac:dyDescent="0.2">
      <c r="A180" s="62" t="s">
        <v>176</v>
      </c>
      <c r="B180" s="63">
        <v>3</v>
      </c>
    </row>
    <row r="181" spans="1:2" x14ac:dyDescent="0.2">
      <c r="A181" s="62" t="s">
        <v>177</v>
      </c>
      <c r="B181" s="63">
        <v>10</v>
      </c>
    </row>
    <row r="182" spans="1:2" x14ac:dyDescent="0.2">
      <c r="A182" s="62" t="s">
        <v>178</v>
      </c>
      <c r="B182" s="63">
        <v>3</v>
      </c>
    </row>
    <row r="183" spans="1:2" x14ac:dyDescent="0.2">
      <c r="A183" s="62" t="s">
        <v>59</v>
      </c>
      <c r="B183" s="63">
        <v>16</v>
      </c>
    </row>
    <row r="184" spans="1:2" x14ac:dyDescent="0.2">
      <c r="A184" s="62" t="s">
        <v>60</v>
      </c>
      <c r="B184" s="63">
        <v>16</v>
      </c>
    </row>
    <row r="185" spans="1:2" x14ac:dyDescent="0.2">
      <c r="A185" s="62" t="s">
        <v>179</v>
      </c>
      <c r="B185" s="63">
        <v>10</v>
      </c>
    </row>
    <row r="186" spans="1:2" x14ac:dyDescent="0.2">
      <c r="A186" s="62" t="s">
        <v>61</v>
      </c>
      <c r="B186" s="63">
        <v>16</v>
      </c>
    </row>
    <row r="187" spans="1:2" x14ac:dyDescent="0.2">
      <c r="A187" s="62" t="s">
        <v>180</v>
      </c>
      <c r="B187" s="63">
        <v>12</v>
      </c>
    </row>
    <row r="188" spans="1:2" x14ac:dyDescent="0.2">
      <c r="A188" s="62" t="s">
        <v>62</v>
      </c>
      <c r="B188" s="63">
        <v>16</v>
      </c>
    </row>
    <row r="189" spans="1:2" x14ac:dyDescent="0.2">
      <c r="A189" t="s">
        <v>63</v>
      </c>
      <c r="B189">
        <v>16</v>
      </c>
    </row>
    <row r="190" spans="1:2" x14ac:dyDescent="0.2">
      <c r="A190" t="s">
        <v>64</v>
      </c>
      <c r="B190">
        <v>16</v>
      </c>
    </row>
    <row r="191" spans="1:2" x14ac:dyDescent="0.2">
      <c r="A191" t="s">
        <v>224</v>
      </c>
      <c r="B191">
        <v>1</v>
      </c>
    </row>
    <row r="192" spans="1:2" x14ac:dyDescent="0.2">
      <c r="A192" t="s">
        <v>65</v>
      </c>
      <c r="B192">
        <v>16</v>
      </c>
    </row>
    <row r="193" spans="1:2" x14ac:dyDescent="0.2">
      <c r="A193" t="s">
        <v>181</v>
      </c>
      <c r="B193">
        <v>3</v>
      </c>
    </row>
    <row r="194" spans="1:2" x14ac:dyDescent="0.2">
      <c r="A194" t="s">
        <v>182</v>
      </c>
      <c r="B194">
        <v>3</v>
      </c>
    </row>
    <row r="195" spans="1:2" x14ac:dyDescent="0.2">
      <c r="A195" t="s">
        <v>66</v>
      </c>
      <c r="B195">
        <v>16</v>
      </c>
    </row>
    <row r="196" spans="1:2" x14ac:dyDescent="0.2">
      <c r="A196" t="s">
        <v>183</v>
      </c>
      <c r="B196">
        <v>5</v>
      </c>
    </row>
    <row r="197" spans="1:2" x14ac:dyDescent="0.2">
      <c r="A197" t="s">
        <v>184</v>
      </c>
      <c r="B197">
        <v>7</v>
      </c>
    </row>
    <row r="198" spans="1:2" x14ac:dyDescent="0.2">
      <c r="A198" t="s">
        <v>185</v>
      </c>
      <c r="B198">
        <v>15</v>
      </c>
    </row>
    <row r="199" spans="1:2" x14ac:dyDescent="0.2">
      <c r="A199" t="s">
        <v>186</v>
      </c>
      <c r="B199">
        <v>13</v>
      </c>
    </row>
    <row r="200" spans="1:2" x14ac:dyDescent="0.2">
      <c r="A200" t="s">
        <v>225</v>
      </c>
      <c r="B200">
        <v>1</v>
      </c>
    </row>
    <row r="201" spans="1:2" x14ac:dyDescent="0.2">
      <c r="A201" t="s">
        <v>187</v>
      </c>
      <c r="B201">
        <v>1</v>
      </c>
    </row>
    <row r="202" spans="1:2" x14ac:dyDescent="0.2">
      <c r="A202" t="s">
        <v>67</v>
      </c>
      <c r="B202">
        <v>16</v>
      </c>
    </row>
    <row r="203" spans="1:2" x14ac:dyDescent="0.2">
      <c r="A203" t="s">
        <v>188</v>
      </c>
      <c r="B203">
        <v>10</v>
      </c>
    </row>
    <row r="204" spans="1:2" x14ac:dyDescent="0.2">
      <c r="A204" t="s">
        <v>189</v>
      </c>
      <c r="B204">
        <v>11</v>
      </c>
    </row>
    <row r="205" spans="1:2" x14ac:dyDescent="0.2">
      <c r="A205" t="s">
        <v>68</v>
      </c>
      <c r="B205">
        <v>16</v>
      </c>
    </row>
    <row r="206" spans="1:2" x14ac:dyDescent="0.2">
      <c r="A206" t="s">
        <v>190</v>
      </c>
      <c r="B206">
        <v>7</v>
      </c>
    </row>
    <row r="207" spans="1:2" x14ac:dyDescent="0.2">
      <c r="A207" t="s">
        <v>191</v>
      </c>
      <c r="B207">
        <v>2</v>
      </c>
    </row>
    <row r="208" spans="1:2" x14ac:dyDescent="0.2">
      <c r="A208" t="s">
        <v>69</v>
      </c>
      <c r="B208">
        <v>15</v>
      </c>
    </row>
  </sheetData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2021</vt:lpstr>
      <vt:lpstr>historia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</dc:creator>
  <cp:lastModifiedBy>Tapani Tapio</cp:lastModifiedBy>
  <dcterms:created xsi:type="dcterms:W3CDTF">2011-10-01T03:07:12Z</dcterms:created>
  <dcterms:modified xsi:type="dcterms:W3CDTF">2021-08-18T07:10:27Z</dcterms:modified>
</cp:coreProperties>
</file>