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4.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5.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E:\pply\havikset\tilastot\"/>
    </mc:Choice>
  </mc:AlternateContent>
  <xr:revisionPtr revIDLastSave="0" documentId="13_ncr:1_{F1C9CD7C-92F1-4CEA-96F3-2F713D6C64AD}" xr6:coauthVersionLast="47" xr6:coauthVersionMax="47" xr10:uidLastSave="{00000000-0000-0000-0000-000000000000}"/>
  <bookViews>
    <workbookView xWindow="-18495" yWindow="1455" windowWidth="16215" windowHeight="14985" xr2:uid="{3DA757AD-DE8D-404B-B0F1-09D32686B988}"/>
  </bookViews>
  <sheets>
    <sheet name="laulajat" sheetId="1" r:id="rId1"/>
    <sheet name="aputaulu" sheetId="2" r:id="rId2"/>
    <sheet name="vertailu" sheetId="6" r:id="rId3"/>
    <sheet name="graafit" sheetId="3" r:id="rId4"/>
    <sheet name="graafit 2007-2010" sheetId="4" r:id="rId5"/>
    <sheet name="graafitSummary" sheetId="5" r:id="rId6"/>
  </sheets>
  <definedNames>
    <definedName name="ennenTiiraa">laulajat!$B$34</definedName>
    <definedName name="tiira">laulajat!$B$33</definedName>
    <definedName name="vuosiLKM">laulajat!$B$32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B3" i="6" l="1"/>
  <c r="B4" i="6"/>
  <c r="B5" i="6"/>
  <c r="B6" i="6"/>
  <c r="B7" i="6"/>
  <c r="B8" i="6"/>
  <c r="B9" i="6"/>
  <c r="B10" i="6"/>
  <c r="B11" i="6"/>
  <c r="B12" i="6"/>
  <c r="B13" i="6"/>
  <c r="B14" i="6"/>
  <c r="B15" i="6"/>
  <c r="B16" i="6"/>
  <c r="B17" i="6"/>
  <c r="B18" i="6"/>
  <c r="B19" i="6"/>
  <c r="B20" i="6"/>
  <c r="B21" i="6"/>
  <c r="B22" i="6"/>
  <c r="B23" i="6"/>
  <c r="B24" i="6"/>
  <c r="B25" i="6"/>
  <c r="C3" i="6"/>
  <c r="C6" i="6"/>
  <c r="C7" i="6"/>
  <c r="C8" i="6"/>
  <c r="C11" i="6"/>
  <c r="C13" i="6"/>
  <c r="C14" i="6"/>
  <c r="C15" i="6"/>
  <c r="C16" i="6"/>
  <c r="C17" i="6"/>
  <c r="C18" i="6"/>
  <c r="C19" i="6"/>
  <c r="C21" i="6"/>
  <c r="C24" i="6"/>
  <c r="A3" i="6"/>
  <c r="A4" i="6"/>
  <c r="A5" i="6"/>
  <c r="A6" i="6"/>
  <c r="A7" i="6"/>
  <c r="A8" i="6"/>
  <c r="A9" i="6"/>
  <c r="A10" i="6"/>
  <c r="A11" i="6"/>
  <c r="A12" i="6"/>
  <c r="A13" i="6"/>
  <c r="A14" i="6"/>
  <c r="A15" i="6"/>
  <c r="A16" i="6"/>
  <c r="A17" i="6"/>
  <c r="A18" i="6"/>
  <c r="A19" i="6"/>
  <c r="A20" i="6"/>
  <c r="A21" i="6"/>
  <c r="A22" i="6"/>
  <c r="A23" i="6"/>
  <c r="A24" i="6"/>
  <c r="A25" i="6"/>
  <c r="Y17" i="2"/>
  <c r="X17" i="2"/>
  <c r="W17" i="2"/>
  <c r="V17" i="2"/>
  <c r="U17" i="2"/>
  <c r="T17" i="2"/>
  <c r="S17" i="2"/>
  <c r="R17" i="2"/>
  <c r="Q17" i="2"/>
  <c r="P17" i="2"/>
  <c r="O17" i="2"/>
  <c r="N17" i="2"/>
  <c r="M17" i="2"/>
  <c r="L17" i="2"/>
  <c r="K17" i="2"/>
  <c r="J17" i="2"/>
  <c r="I17" i="2"/>
  <c r="H17" i="2"/>
  <c r="G17" i="2"/>
  <c r="F17" i="2"/>
  <c r="E17" i="2"/>
  <c r="D17" i="2"/>
  <c r="C17" i="2"/>
  <c r="B17" i="2"/>
  <c r="A17" i="2"/>
  <c r="AI21" i="1"/>
  <c r="AG21" i="1"/>
  <c r="AH21" i="1" s="1"/>
  <c r="X21" i="1"/>
  <c r="Y21" i="1" s="1"/>
  <c r="E21" i="1"/>
  <c r="AK21" i="1" s="1"/>
  <c r="D21" i="1"/>
  <c r="C21" i="1"/>
  <c r="B21" i="1"/>
  <c r="Y25" i="2" l="1"/>
  <c r="Y24" i="2"/>
  <c r="Y23" i="2"/>
  <c r="Y22" i="2"/>
  <c r="Y21" i="2"/>
  <c r="Y20" i="2"/>
  <c r="Y19" i="2"/>
  <c r="Y18" i="2"/>
  <c r="Y16" i="2"/>
  <c r="Y15" i="2"/>
  <c r="Y14" i="2"/>
  <c r="Y13" i="2"/>
  <c r="Y12" i="2"/>
  <c r="Y11" i="2"/>
  <c r="Y10" i="2"/>
  <c r="Y9" i="2"/>
  <c r="Y8" i="2"/>
  <c r="Y7" i="2"/>
  <c r="Y6" i="2"/>
  <c r="Y5" i="2"/>
  <c r="Y4" i="2"/>
  <c r="Y3" i="2"/>
  <c r="X25" i="2"/>
  <c r="X24" i="2"/>
  <c r="X23" i="2"/>
  <c r="X22" i="2"/>
  <c r="X21" i="2"/>
  <c r="X20" i="2"/>
  <c r="X19" i="2"/>
  <c r="X18" i="2"/>
  <c r="X16" i="2"/>
  <c r="X15" i="2"/>
  <c r="X14" i="2"/>
  <c r="X13" i="2"/>
  <c r="X12" i="2"/>
  <c r="X11" i="2"/>
  <c r="X10" i="2"/>
  <c r="X9" i="2"/>
  <c r="X8" i="2"/>
  <c r="X7" i="2"/>
  <c r="X6" i="2"/>
  <c r="X5" i="2"/>
  <c r="X4" i="2"/>
  <c r="X3" i="2"/>
  <c r="W25" i="2"/>
  <c r="W24" i="2"/>
  <c r="W23" i="2"/>
  <c r="W22" i="2"/>
  <c r="W21" i="2"/>
  <c r="W20" i="2"/>
  <c r="W19" i="2"/>
  <c r="W18" i="2"/>
  <c r="W16" i="2"/>
  <c r="W15" i="2"/>
  <c r="W14" i="2"/>
  <c r="W13" i="2"/>
  <c r="W12" i="2"/>
  <c r="W11" i="2"/>
  <c r="W10" i="2"/>
  <c r="W9" i="2"/>
  <c r="W8" i="2"/>
  <c r="W7" i="2"/>
  <c r="W6" i="2"/>
  <c r="W5" i="2"/>
  <c r="W4" i="2"/>
  <c r="W3" i="2"/>
  <c r="V25" i="2"/>
  <c r="V24" i="2"/>
  <c r="V23" i="2"/>
  <c r="V22" i="2"/>
  <c r="V21" i="2"/>
  <c r="V20" i="2"/>
  <c r="V19" i="2"/>
  <c r="V18" i="2"/>
  <c r="V16" i="2"/>
  <c r="V15" i="2"/>
  <c r="V14" i="2"/>
  <c r="V13" i="2"/>
  <c r="V12" i="2"/>
  <c r="V11" i="2"/>
  <c r="V10" i="2"/>
  <c r="V9" i="2"/>
  <c r="V8" i="2"/>
  <c r="V7" i="2"/>
  <c r="V6" i="2"/>
  <c r="V5" i="2"/>
  <c r="V4" i="2"/>
  <c r="V3" i="2"/>
  <c r="U25" i="2"/>
  <c r="U24" i="2"/>
  <c r="U23" i="2"/>
  <c r="U22" i="2"/>
  <c r="U21" i="2"/>
  <c r="U20" i="2"/>
  <c r="U19" i="2"/>
  <c r="U18" i="2"/>
  <c r="U16" i="2"/>
  <c r="U15" i="2"/>
  <c r="U14" i="2"/>
  <c r="U13" i="2"/>
  <c r="U12" i="2"/>
  <c r="U11" i="2"/>
  <c r="U10" i="2"/>
  <c r="U9" i="2"/>
  <c r="U8" i="2"/>
  <c r="U7" i="2"/>
  <c r="U6" i="2"/>
  <c r="U5" i="2"/>
  <c r="U4" i="2"/>
  <c r="U3" i="2"/>
  <c r="T25" i="2"/>
  <c r="T24" i="2"/>
  <c r="T23" i="2"/>
  <c r="T22" i="2"/>
  <c r="T21" i="2"/>
  <c r="T20" i="2"/>
  <c r="T19" i="2"/>
  <c r="T18" i="2"/>
  <c r="T16" i="2"/>
  <c r="T15" i="2"/>
  <c r="T14" i="2"/>
  <c r="T13" i="2"/>
  <c r="T12" i="2"/>
  <c r="T11" i="2"/>
  <c r="T10" i="2"/>
  <c r="T9" i="2"/>
  <c r="T8" i="2"/>
  <c r="T7" i="2"/>
  <c r="T6" i="2"/>
  <c r="T5" i="2"/>
  <c r="T4" i="2"/>
  <c r="T3" i="2"/>
  <c r="S25" i="2"/>
  <c r="S24" i="2"/>
  <c r="S23" i="2"/>
  <c r="S22" i="2"/>
  <c r="S21" i="2"/>
  <c r="S20" i="2"/>
  <c r="S19" i="2"/>
  <c r="S18" i="2"/>
  <c r="S16" i="2"/>
  <c r="S15" i="2"/>
  <c r="S14" i="2"/>
  <c r="S13" i="2"/>
  <c r="S12" i="2"/>
  <c r="S11" i="2"/>
  <c r="S10" i="2"/>
  <c r="S9" i="2"/>
  <c r="S8" i="2"/>
  <c r="S7" i="2"/>
  <c r="S6" i="2"/>
  <c r="S5" i="2"/>
  <c r="S4" i="2"/>
  <c r="S3" i="2"/>
  <c r="R25" i="2"/>
  <c r="R24" i="2"/>
  <c r="R23" i="2"/>
  <c r="R22" i="2"/>
  <c r="R21" i="2"/>
  <c r="R20" i="2"/>
  <c r="R19" i="2"/>
  <c r="R18" i="2"/>
  <c r="R16" i="2"/>
  <c r="R15" i="2"/>
  <c r="R14" i="2"/>
  <c r="R13" i="2"/>
  <c r="R12" i="2"/>
  <c r="R11" i="2"/>
  <c r="R10" i="2"/>
  <c r="R9" i="2"/>
  <c r="R8" i="2"/>
  <c r="R7" i="2"/>
  <c r="R6" i="2"/>
  <c r="R5" i="2"/>
  <c r="R4" i="2"/>
  <c r="R3" i="2"/>
  <c r="Q25" i="2"/>
  <c r="Q24" i="2"/>
  <c r="Q23" i="2"/>
  <c r="Q22" i="2"/>
  <c r="Q21" i="2"/>
  <c r="Q20" i="2"/>
  <c r="Q19" i="2"/>
  <c r="Q18" i="2"/>
  <c r="Q16" i="2"/>
  <c r="Q15" i="2"/>
  <c r="Q14" i="2"/>
  <c r="Q13" i="2"/>
  <c r="Q12" i="2"/>
  <c r="Q11" i="2"/>
  <c r="Q10" i="2"/>
  <c r="Q9" i="2"/>
  <c r="Q8" i="2"/>
  <c r="Q7" i="2"/>
  <c r="Q6" i="2"/>
  <c r="Q5" i="2"/>
  <c r="Q4" i="2"/>
  <c r="Q3" i="2"/>
  <c r="P25" i="2"/>
  <c r="P24" i="2"/>
  <c r="P23" i="2"/>
  <c r="P22" i="2"/>
  <c r="P21" i="2"/>
  <c r="P20" i="2"/>
  <c r="P19" i="2"/>
  <c r="P18" i="2"/>
  <c r="P16" i="2"/>
  <c r="P15" i="2"/>
  <c r="P14" i="2"/>
  <c r="P13" i="2"/>
  <c r="P12" i="2"/>
  <c r="P11" i="2"/>
  <c r="P10" i="2"/>
  <c r="P9" i="2"/>
  <c r="P8" i="2"/>
  <c r="P7" i="2"/>
  <c r="P6" i="2"/>
  <c r="P5" i="2"/>
  <c r="P4" i="2"/>
  <c r="P3" i="2"/>
  <c r="O25" i="2"/>
  <c r="O24" i="2"/>
  <c r="O23" i="2"/>
  <c r="O22" i="2"/>
  <c r="O21" i="2"/>
  <c r="O20" i="2"/>
  <c r="O19" i="2"/>
  <c r="O18" i="2"/>
  <c r="O16" i="2"/>
  <c r="O15" i="2"/>
  <c r="O14" i="2"/>
  <c r="O13" i="2"/>
  <c r="O12" i="2"/>
  <c r="O11" i="2"/>
  <c r="O10" i="2"/>
  <c r="O9" i="2"/>
  <c r="O8" i="2"/>
  <c r="O7" i="2"/>
  <c r="O6" i="2"/>
  <c r="O5" i="2"/>
  <c r="O4" i="2"/>
  <c r="O3" i="2"/>
  <c r="N25" i="2"/>
  <c r="N24" i="2"/>
  <c r="N23" i="2"/>
  <c r="N22" i="2"/>
  <c r="N21" i="2"/>
  <c r="N20" i="2"/>
  <c r="N19" i="2"/>
  <c r="N18" i="2"/>
  <c r="N16" i="2"/>
  <c r="N15" i="2"/>
  <c r="N14" i="2"/>
  <c r="N13" i="2"/>
  <c r="N12" i="2"/>
  <c r="N11" i="2"/>
  <c r="N10" i="2"/>
  <c r="N9" i="2"/>
  <c r="N8" i="2"/>
  <c r="N7" i="2"/>
  <c r="N6" i="2"/>
  <c r="N5" i="2"/>
  <c r="N4" i="2"/>
  <c r="N3" i="2"/>
  <c r="M25" i="2"/>
  <c r="M24" i="2"/>
  <c r="M23" i="2"/>
  <c r="M22" i="2"/>
  <c r="M21" i="2"/>
  <c r="M20" i="2"/>
  <c r="M19" i="2"/>
  <c r="M18" i="2"/>
  <c r="M16" i="2"/>
  <c r="M15" i="2"/>
  <c r="M14" i="2"/>
  <c r="M13" i="2"/>
  <c r="M12" i="2"/>
  <c r="M11" i="2"/>
  <c r="M10" i="2"/>
  <c r="M9" i="2"/>
  <c r="M8" i="2"/>
  <c r="M7" i="2"/>
  <c r="M6" i="2"/>
  <c r="M5" i="2"/>
  <c r="M4" i="2"/>
  <c r="M3" i="2"/>
  <c r="L25" i="2"/>
  <c r="L24" i="2"/>
  <c r="L23" i="2"/>
  <c r="L22" i="2"/>
  <c r="L21" i="2"/>
  <c r="L20" i="2"/>
  <c r="L19" i="2"/>
  <c r="L18" i="2"/>
  <c r="L16" i="2"/>
  <c r="L15" i="2"/>
  <c r="L14" i="2"/>
  <c r="L13" i="2"/>
  <c r="L12" i="2"/>
  <c r="L11" i="2"/>
  <c r="L10" i="2"/>
  <c r="L9" i="2"/>
  <c r="L8" i="2"/>
  <c r="L7" i="2"/>
  <c r="L6" i="2"/>
  <c r="L5" i="2"/>
  <c r="L4" i="2"/>
  <c r="L3" i="2"/>
  <c r="K25" i="2"/>
  <c r="K24" i="2"/>
  <c r="K23" i="2"/>
  <c r="K22" i="2"/>
  <c r="K21" i="2"/>
  <c r="K20" i="2"/>
  <c r="K19" i="2"/>
  <c r="K18" i="2"/>
  <c r="K16" i="2"/>
  <c r="K15" i="2"/>
  <c r="K14" i="2"/>
  <c r="K13" i="2"/>
  <c r="K12" i="2"/>
  <c r="K11" i="2"/>
  <c r="K10" i="2"/>
  <c r="K9" i="2"/>
  <c r="K8" i="2"/>
  <c r="K7" i="2"/>
  <c r="K6" i="2"/>
  <c r="K5" i="2"/>
  <c r="K4" i="2"/>
  <c r="K3" i="2"/>
  <c r="J25" i="2"/>
  <c r="J24" i="2"/>
  <c r="J23" i="2"/>
  <c r="J22" i="2"/>
  <c r="J21" i="2"/>
  <c r="J20" i="2"/>
  <c r="J19" i="2"/>
  <c r="J18" i="2"/>
  <c r="J16" i="2"/>
  <c r="J15" i="2"/>
  <c r="J14" i="2"/>
  <c r="J13" i="2"/>
  <c r="J12" i="2"/>
  <c r="J11" i="2"/>
  <c r="J10" i="2"/>
  <c r="J9" i="2"/>
  <c r="J8" i="2"/>
  <c r="J7" i="2"/>
  <c r="J6" i="2"/>
  <c r="J5" i="2"/>
  <c r="J4" i="2"/>
  <c r="J3" i="2"/>
  <c r="I25" i="2"/>
  <c r="I24" i="2"/>
  <c r="I23" i="2"/>
  <c r="I22" i="2"/>
  <c r="I21" i="2"/>
  <c r="I20" i="2"/>
  <c r="I19" i="2"/>
  <c r="I18" i="2"/>
  <c r="I16" i="2"/>
  <c r="I15" i="2"/>
  <c r="I14" i="2"/>
  <c r="I13" i="2"/>
  <c r="I12" i="2"/>
  <c r="I11" i="2"/>
  <c r="I10" i="2"/>
  <c r="I9" i="2"/>
  <c r="I8" i="2"/>
  <c r="I7" i="2"/>
  <c r="I6" i="2"/>
  <c r="I5" i="2"/>
  <c r="I4" i="2"/>
  <c r="I3" i="2"/>
  <c r="H25" i="2"/>
  <c r="H24" i="2"/>
  <c r="H23" i="2"/>
  <c r="H22" i="2"/>
  <c r="H21" i="2"/>
  <c r="H20" i="2"/>
  <c r="H19" i="2"/>
  <c r="H18" i="2"/>
  <c r="H16" i="2"/>
  <c r="H15" i="2"/>
  <c r="H14" i="2"/>
  <c r="H13" i="2"/>
  <c r="H12" i="2"/>
  <c r="H11" i="2"/>
  <c r="H10" i="2"/>
  <c r="H9" i="2"/>
  <c r="H8" i="2"/>
  <c r="H7" i="2"/>
  <c r="H6" i="2"/>
  <c r="H5" i="2"/>
  <c r="H4" i="2"/>
  <c r="H3" i="2"/>
  <c r="G25" i="2"/>
  <c r="G24" i="2"/>
  <c r="G23" i="2"/>
  <c r="G22" i="2"/>
  <c r="G21" i="2"/>
  <c r="G20" i="2"/>
  <c r="G19" i="2"/>
  <c r="G18" i="2"/>
  <c r="G16" i="2"/>
  <c r="G15" i="2"/>
  <c r="G14" i="2"/>
  <c r="G13" i="2"/>
  <c r="G12" i="2"/>
  <c r="G11" i="2"/>
  <c r="G10" i="2"/>
  <c r="G9" i="2"/>
  <c r="G8" i="2"/>
  <c r="G7" i="2"/>
  <c r="G6" i="2"/>
  <c r="G5" i="2"/>
  <c r="G4" i="2"/>
  <c r="G3" i="2"/>
  <c r="F25" i="2"/>
  <c r="F24" i="2"/>
  <c r="F23" i="2"/>
  <c r="F22" i="2"/>
  <c r="F21" i="2"/>
  <c r="F20" i="2"/>
  <c r="F19" i="2"/>
  <c r="F18" i="2"/>
  <c r="F16" i="2"/>
  <c r="F15" i="2"/>
  <c r="F14" i="2"/>
  <c r="F13" i="2"/>
  <c r="F12" i="2"/>
  <c r="F11" i="2"/>
  <c r="F10" i="2"/>
  <c r="F9" i="2"/>
  <c r="F8" i="2"/>
  <c r="F7" i="2"/>
  <c r="F6" i="2"/>
  <c r="F5" i="2"/>
  <c r="F4" i="2"/>
  <c r="F3" i="2"/>
  <c r="E25" i="2"/>
  <c r="E24" i="2"/>
  <c r="E23" i="2"/>
  <c r="E22" i="2"/>
  <c r="E21" i="2"/>
  <c r="E20" i="2"/>
  <c r="E19" i="2"/>
  <c r="E18" i="2"/>
  <c r="E16" i="2"/>
  <c r="E15" i="2"/>
  <c r="E14" i="2"/>
  <c r="E13" i="2"/>
  <c r="E12" i="2"/>
  <c r="E11" i="2"/>
  <c r="E10" i="2"/>
  <c r="E9" i="2"/>
  <c r="E8" i="2"/>
  <c r="E7" i="2"/>
  <c r="E6" i="2"/>
  <c r="E5" i="2"/>
  <c r="E4" i="2"/>
  <c r="E3" i="2"/>
  <c r="D25" i="2"/>
  <c r="D24" i="2"/>
  <c r="D23" i="2"/>
  <c r="D22" i="2"/>
  <c r="D21" i="2"/>
  <c r="D20" i="2"/>
  <c r="D19" i="2"/>
  <c r="D18" i="2"/>
  <c r="D16" i="2"/>
  <c r="D15" i="2"/>
  <c r="D14" i="2"/>
  <c r="D13" i="2"/>
  <c r="D12" i="2"/>
  <c r="D11" i="2"/>
  <c r="D10" i="2"/>
  <c r="D9" i="2"/>
  <c r="D8" i="2"/>
  <c r="D7" i="2"/>
  <c r="D6" i="2"/>
  <c r="D5" i="2"/>
  <c r="D4" i="2"/>
  <c r="D3" i="2"/>
  <c r="C25" i="2"/>
  <c r="C24" i="2"/>
  <c r="C23" i="2"/>
  <c r="C22" i="2"/>
  <c r="C21" i="2"/>
  <c r="C20" i="2"/>
  <c r="C19" i="2"/>
  <c r="C18" i="2"/>
  <c r="C16" i="2"/>
  <c r="C15" i="2"/>
  <c r="C14" i="2"/>
  <c r="C13" i="2"/>
  <c r="C12" i="2"/>
  <c r="C11" i="2"/>
  <c r="C10" i="2"/>
  <c r="C9" i="2"/>
  <c r="C8" i="2"/>
  <c r="C7" i="2"/>
  <c r="C6" i="2"/>
  <c r="C5" i="2"/>
  <c r="C4" i="2"/>
  <c r="C3" i="2"/>
  <c r="C2" i="2"/>
  <c r="B4" i="2"/>
  <c r="A4" i="2"/>
  <c r="Y2" i="2"/>
  <c r="X2" i="2"/>
  <c r="AI8" i="1"/>
  <c r="AG8" i="1"/>
  <c r="AH8" i="1" s="1"/>
  <c r="X8" i="1"/>
  <c r="Y8" i="1" s="1"/>
  <c r="E8" i="1"/>
  <c r="AK8" i="1" s="1"/>
  <c r="D8" i="1"/>
  <c r="C8" i="1"/>
  <c r="B8" i="1"/>
  <c r="B25" i="2"/>
  <c r="A25" i="2"/>
  <c r="B24" i="2"/>
  <c r="A24" i="2"/>
  <c r="B23" i="2"/>
  <c r="A23" i="2"/>
  <c r="B22" i="2"/>
  <c r="A22" i="2"/>
  <c r="B21" i="2"/>
  <c r="A21" i="2"/>
  <c r="B20" i="2"/>
  <c r="A20" i="2"/>
  <c r="B19" i="2"/>
  <c r="A19" i="2"/>
  <c r="B18" i="2"/>
  <c r="A18" i="2"/>
  <c r="B16" i="2"/>
  <c r="A16" i="2"/>
  <c r="B15" i="2"/>
  <c r="A15" i="2"/>
  <c r="B14" i="2"/>
  <c r="A14" i="2"/>
  <c r="B13" i="2"/>
  <c r="A13" i="2"/>
  <c r="B12" i="2"/>
  <c r="A12" i="2"/>
  <c r="B11" i="2"/>
  <c r="A11" i="2"/>
  <c r="B10" i="2"/>
  <c r="A10" i="2"/>
  <c r="B9" i="2"/>
  <c r="A9" i="2"/>
  <c r="B8" i="2"/>
  <c r="A8" i="2"/>
  <c r="B7" i="2"/>
  <c r="A7" i="2"/>
  <c r="B6" i="2"/>
  <c r="A6" i="2"/>
  <c r="B5" i="2"/>
  <c r="A5" i="2"/>
  <c r="B3" i="2"/>
  <c r="A3" i="2"/>
  <c r="W2" i="2"/>
  <c r="V2" i="2"/>
  <c r="U2" i="2"/>
  <c r="T2" i="2"/>
  <c r="S2" i="2"/>
  <c r="R2" i="2"/>
  <c r="Q2" i="2"/>
  <c r="P2" i="2"/>
  <c r="O2" i="2"/>
  <c r="N2" i="2"/>
  <c r="M2" i="2"/>
  <c r="L2" i="2"/>
  <c r="K2" i="2"/>
  <c r="J2" i="2"/>
  <c r="I2" i="2"/>
  <c r="H2" i="2"/>
  <c r="G2" i="2"/>
  <c r="F2" i="2"/>
  <c r="E2" i="2"/>
  <c r="D2" i="2"/>
  <c r="B2" i="2"/>
  <c r="AF30" i="1"/>
  <c r="AE30" i="1"/>
  <c r="AD30" i="1"/>
  <c r="AC30" i="1"/>
  <c r="AB30" i="1"/>
  <c r="AA30" i="1"/>
  <c r="W30" i="1"/>
  <c r="V30" i="1"/>
  <c r="U30" i="1"/>
  <c r="T30" i="1"/>
  <c r="S30" i="1"/>
  <c r="R30" i="1"/>
  <c r="Q30" i="1"/>
  <c r="P30" i="1"/>
  <c r="O30" i="1"/>
  <c r="N30" i="1"/>
  <c r="M30" i="1"/>
  <c r="L30" i="1"/>
  <c r="K30" i="1"/>
  <c r="J30" i="1"/>
  <c r="I30" i="1"/>
  <c r="H30" i="1"/>
  <c r="G30" i="1"/>
  <c r="F30" i="1"/>
  <c r="AI29" i="1"/>
  <c r="AG29" i="1"/>
  <c r="AH29" i="1" s="1"/>
  <c r="X29" i="1"/>
  <c r="Y29" i="1" s="1"/>
  <c r="E29" i="1"/>
  <c r="AK29" i="1" s="1"/>
  <c r="D29" i="1"/>
  <c r="C29" i="1"/>
  <c r="B29" i="1"/>
  <c r="AI28" i="1"/>
  <c r="AG28" i="1"/>
  <c r="AH28" i="1" s="1"/>
  <c r="X28" i="1"/>
  <c r="Y28" i="1" s="1"/>
  <c r="E28" i="1"/>
  <c r="AK28" i="1" s="1"/>
  <c r="D28" i="1"/>
  <c r="C28" i="1"/>
  <c r="C4" i="6" s="1"/>
  <c r="B28" i="1"/>
  <c r="AK27" i="1"/>
  <c r="AI27" i="1"/>
  <c r="AG27" i="1"/>
  <c r="AH27" i="1" s="1"/>
  <c r="X27" i="1"/>
  <c r="Y27" i="1" s="1"/>
  <c r="D27" i="1"/>
  <c r="C27" i="1"/>
  <c r="C5" i="6" s="1"/>
  <c r="B27" i="1"/>
  <c r="AI26" i="1"/>
  <c r="AG26" i="1"/>
  <c r="AH26" i="1" s="1"/>
  <c r="X26" i="1"/>
  <c r="Y26" i="1" s="1"/>
  <c r="E26" i="1"/>
  <c r="AK26" i="1" s="1"/>
  <c r="D26" i="1"/>
  <c r="C26" i="1"/>
  <c r="B26" i="1"/>
  <c r="AI25" i="1"/>
  <c r="AG25" i="1"/>
  <c r="AH25" i="1" s="1"/>
  <c r="X25" i="1"/>
  <c r="Y25" i="1" s="1"/>
  <c r="E25" i="1"/>
  <c r="AK25" i="1" s="1"/>
  <c r="D25" i="1"/>
  <c r="C25" i="1"/>
  <c r="B25" i="1"/>
  <c r="AI24" i="1"/>
  <c r="AG24" i="1"/>
  <c r="AH24" i="1" s="1"/>
  <c r="X24" i="1"/>
  <c r="Y24" i="1" s="1"/>
  <c r="E24" i="1"/>
  <c r="AK24" i="1" s="1"/>
  <c r="D24" i="1"/>
  <c r="C24" i="1"/>
  <c r="B24" i="1"/>
  <c r="AI23" i="1"/>
  <c r="AG23" i="1"/>
  <c r="AH23" i="1" s="1"/>
  <c r="X23" i="1"/>
  <c r="Y23" i="1" s="1"/>
  <c r="E23" i="1"/>
  <c r="AK23" i="1" s="1"/>
  <c r="D23" i="1"/>
  <c r="C23" i="1"/>
  <c r="C9" i="6" s="1"/>
  <c r="B23" i="1"/>
  <c r="AI22" i="1"/>
  <c r="AG22" i="1"/>
  <c r="AH22" i="1" s="1"/>
  <c r="X22" i="1"/>
  <c r="Y22" i="1" s="1"/>
  <c r="E22" i="1"/>
  <c r="AK22" i="1" s="1"/>
  <c r="D22" i="1"/>
  <c r="C22" i="1"/>
  <c r="C10" i="6" s="1"/>
  <c r="B22" i="1"/>
  <c r="AI20" i="1"/>
  <c r="AG20" i="1"/>
  <c r="AH20" i="1" s="1"/>
  <c r="X20" i="1"/>
  <c r="Y20" i="1" s="1"/>
  <c r="E20" i="1"/>
  <c r="AK20" i="1" s="1"/>
  <c r="D20" i="1"/>
  <c r="C20" i="1"/>
  <c r="C12" i="6" s="1"/>
  <c r="B20" i="1"/>
  <c r="AI19" i="1"/>
  <c r="AG19" i="1"/>
  <c r="AH19" i="1" s="1"/>
  <c r="X19" i="1"/>
  <c r="Y19" i="1" s="1"/>
  <c r="E19" i="1"/>
  <c r="AK19" i="1" s="1"/>
  <c r="D19" i="1"/>
  <c r="C19" i="1"/>
  <c r="B19" i="1"/>
  <c r="AI18" i="1"/>
  <c r="AG18" i="1"/>
  <c r="AH18" i="1" s="1"/>
  <c r="X18" i="1"/>
  <c r="Y18" i="1" s="1"/>
  <c r="E18" i="1"/>
  <c r="AK18" i="1" s="1"/>
  <c r="D18" i="1"/>
  <c r="C18" i="1"/>
  <c r="B18" i="1"/>
  <c r="AI17" i="1"/>
  <c r="AG17" i="1"/>
  <c r="AH17" i="1" s="1"/>
  <c r="X17" i="1"/>
  <c r="Y17" i="1" s="1"/>
  <c r="E17" i="1"/>
  <c r="AK17" i="1" s="1"/>
  <c r="D17" i="1"/>
  <c r="C17" i="1"/>
  <c r="B17" i="1"/>
  <c r="AI16" i="1"/>
  <c r="AG16" i="1"/>
  <c r="AH16" i="1" s="1"/>
  <c r="X16" i="1"/>
  <c r="Y16" i="1" s="1"/>
  <c r="E16" i="1"/>
  <c r="AK16" i="1" s="1"/>
  <c r="D16" i="1"/>
  <c r="C16" i="1"/>
  <c r="B16" i="1"/>
  <c r="AI15" i="1"/>
  <c r="AG15" i="1"/>
  <c r="AH15" i="1" s="1"/>
  <c r="X15" i="1"/>
  <c r="Y15" i="1" s="1"/>
  <c r="E15" i="1"/>
  <c r="D15" i="1"/>
  <c r="C15" i="1"/>
  <c r="B15" i="1"/>
  <c r="AI14" i="1"/>
  <c r="AG14" i="1"/>
  <c r="AH14" i="1" s="1"/>
  <c r="X14" i="1"/>
  <c r="Y14" i="1" s="1"/>
  <c r="E14" i="1"/>
  <c r="AK14" i="1" s="1"/>
  <c r="D14" i="1"/>
  <c r="C14" i="1"/>
  <c r="B14" i="1"/>
  <c r="AI13" i="1"/>
  <c r="AG13" i="1"/>
  <c r="AH13" i="1" s="1"/>
  <c r="X13" i="1"/>
  <c r="Y13" i="1" s="1"/>
  <c r="E13" i="1"/>
  <c r="AK13" i="1" s="1"/>
  <c r="D13" i="1"/>
  <c r="C13" i="1"/>
  <c r="B13" i="1"/>
  <c r="AI12" i="1"/>
  <c r="AG12" i="1"/>
  <c r="AH12" i="1" s="1"/>
  <c r="X12" i="1"/>
  <c r="Y12" i="1" s="1"/>
  <c r="E12" i="1"/>
  <c r="AK12" i="1" s="1"/>
  <c r="D12" i="1"/>
  <c r="C12" i="1"/>
  <c r="C20" i="6" s="1"/>
  <c r="B12" i="1"/>
  <c r="AI11" i="1"/>
  <c r="AG11" i="1"/>
  <c r="AH11" i="1" s="1"/>
  <c r="X11" i="1"/>
  <c r="Y11" i="1" s="1"/>
  <c r="E11" i="1"/>
  <c r="AK11" i="1" s="1"/>
  <c r="D11" i="1"/>
  <c r="C11" i="1"/>
  <c r="B11" i="1"/>
  <c r="AI10" i="1"/>
  <c r="AG10" i="1"/>
  <c r="AH10" i="1" s="1"/>
  <c r="X10" i="1"/>
  <c r="Y10" i="1" s="1"/>
  <c r="E10" i="1"/>
  <c r="AK10" i="1" s="1"/>
  <c r="C10" i="1"/>
  <c r="C22" i="6" s="1"/>
  <c r="B10" i="1"/>
  <c r="AI9" i="1"/>
  <c r="AG9" i="1"/>
  <c r="AH9" i="1" s="1"/>
  <c r="X9" i="1"/>
  <c r="Y9" i="1" s="1"/>
  <c r="E9" i="1"/>
  <c r="AK9" i="1" s="1"/>
  <c r="D9" i="1"/>
  <c r="C9" i="1"/>
  <c r="C23" i="6" s="1"/>
  <c r="B9" i="1"/>
  <c r="AI7" i="1"/>
  <c r="AG7" i="1"/>
  <c r="AH7" i="1" s="1"/>
  <c r="X7" i="1"/>
  <c r="Y7" i="1" s="1"/>
  <c r="E7" i="1"/>
  <c r="AK7" i="1" s="1"/>
  <c r="D7" i="1"/>
  <c r="C7" i="1"/>
  <c r="C25" i="6" s="1"/>
  <c r="B7" i="1"/>
  <c r="C30" i="1" l="1"/>
  <c r="E30" i="1"/>
  <c r="B30" i="1"/>
  <c r="X30" i="1"/>
  <c r="Y30" i="1" s="1"/>
  <c r="D30" i="1"/>
  <c r="AG30" i="1"/>
  <c r="AH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Tapani Tapio</author>
  </authors>
  <commentList>
    <comment ref="F5" authorId="0" shapeId="0" xr:uid="{7CD74EEF-FD93-497F-80DB-71E5CEA143F1}">
      <text>
        <r>
          <rPr>
            <sz val="8"/>
            <color indexed="8"/>
            <rFont val="Tahoma"/>
            <family val="2"/>
          </rPr>
          <t>Vuosien 2006-2023- luvut ovat suoraan Tiirasta. Joissain soluissa on Tiiran ulkopuolisia lisäyksiä, jotka on tehty Aureolan katsauksista.</t>
        </r>
      </text>
    </comment>
    <comment ref="G7" authorId="0" shapeId="0" xr:uid="{1A2AB036-5739-4436-A7EA-993307A0086D}">
      <text>
        <r>
          <rPr>
            <sz val="10"/>
            <rFont val="Arial"/>
            <family val="2"/>
          </rPr>
          <t>Cotcot 2022: HAI 2, TYR 1</t>
        </r>
      </text>
    </comment>
    <comment ref="H7" authorId="0" shapeId="0" xr:uid="{6F9F3ABD-81CB-4D20-8E1A-6169637EE543}">
      <text>
        <r>
          <rPr>
            <sz val="10"/>
            <rFont val="Arial"/>
            <family val="2"/>
          </rPr>
          <t>Cotcot 2021: LIM 1, OUL 3, SII 1, TAI 1, TYR 1, UTA 2</t>
        </r>
      </text>
    </comment>
    <comment ref="I7" authorId="0" shapeId="0" xr:uid="{BA951EB0-46A2-4374-B96E-AAEC5C8AB040}">
      <text>
        <r>
          <rPr>
            <sz val="10"/>
            <rFont val="Arial"/>
            <family val="2"/>
          </rPr>
          <t>Cotcot 2020: MUH 1</t>
        </r>
      </text>
    </comment>
    <comment ref="J7" authorId="0" shapeId="0" xr:uid="{2E4D453F-E9C9-40EC-A424-4690C940B116}">
      <text>
        <r>
          <rPr>
            <sz val="10"/>
            <rFont val="Arial"/>
            <family val="2"/>
          </rPr>
          <t>Cotcot 2019: HAI 1, LUM 1, OUN 1, PYI 3</t>
        </r>
      </text>
    </comment>
    <comment ref="K7" authorId="0" shapeId="0" xr:uid="{F487C24C-A7A0-4B03-ABA3-133E7F87C0C8}">
      <text>
        <r>
          <rPr>
            <sz val="8"/>
            <color indexed="8"/>
            <rFont val="Tahoma"/>
            <family val="2"/>
          </rPr>
          <t>Cotcot 2018: MUH 1</t>
        </r>
      </text>
    </comment>
    <comment ref="L7" authorId="0" shapeId="0" xr:uid="{26476F02-B0CA-4FEE-94FC-D5292E0014DE}">
      <text>
        <r>
          <rPr>
            <sz val="8"/>
            <color indexed="8"/>
            <rFont val="Tahoma"/>
            <family val="2"/>
          </rPr>
          <t>Cotcot 2017:</t>
        </r>
      </text>
    </comment>
    <comment ref="M7" authorId="0" shapeId="0" xr:uid="{80872493-145B-4318-9933-952BBC49637E}">
      <text>
        <r>
          <rPr>
            <sz val="8"/>
            <color indexed="8"/>
            <rFont val="Tahoma"/>
            <family val="2"/>
          </rPr>
          <t>Cotcot 2016: OUL 1, PYI 1, PYÄ 1, SII 1</t>
        </r>
      </text>
    </comment>
    <comment ref="N7" authorId="0" shapeId="0" xr:uid="{462596B8-9781-4618-86CD-18B32113B007}">
      <text>
        <r>
          <rPr>
            <sz val="8"/>
            <color indexed="8"/>
            <rFont val="Tahoma"/>
            <family val="2"/>
          </rPr>
          <t>Cotcot 2015: HAI 1, RAA 1, SII 1</t>
        </r>
      </text>
    </comment>
    <comment ref="O7" authorId="0" shapeId="0" xr:uid="{E985B330-57E7-4BB2-AED8-34BED41F4016}">
      <text>
        <r>
          <rPr>
            <sz val="8"/>
            <color indexed="8"/>
            <rFont val="Tahoma"/>
            <family val="2"/>
          </rPr>
          <t>Cotcot 2014 II 1</t>
        </r>
      </text>
    </comment>
    <comment ref="P7" authorId="0" shapeId="0" xr:uid="{625068B1-C711-492F-BC49-0664F4DF20DF}">
      <text>
        <r>
          <rPr>
            <sz val="8"/>
            <color indexed="8"/>
            <rFont val="Tahoma"/>
            <family val="2"/>
          </rPr>
          <t>Cotcot 2013 LUM 1, OUL 1, PYI 1, RAA 3, SII 1, TAI 1</t>
        </r>
      </text>
    </comment>
    <comment ref="Q7" authorId="0" shapeId="0" xr:uid="{18DA4F1A-71CF-4372-92BF-E12C7FD51564}">
      <text>
        <r>
          <rPr>
            <sz val="8"/>
            <color indexed="8"/>
            <rFont val="Tahoma"/>
            <family val="2"/>
          </rPr>
          <t>Cotcot 2012</t>
        </r>
      </text>
    </comment>
    <comment ref="R7" authorId="0" shapeId="0" xr:uid="{41E1670D-8F9A-4CD0-A1F6-7C6672B10B57}">
      <text>
        <r>
          <rPr>
            <sz val="8"/>
            <color indexed="8"/>
            <rFont val="Tahoma"/>
            <family val="2"/>
          </rPr>
          <t>Cotcot 2011 OUN 1</t>
        </r>
      </text>
    </comment>
    <comment ref="S7" authorId="0" shapeId="0" xr:uid="{355C3543-C4DE-4AED-8F37-4E25CE1CC995}">
      <text>
        <r>
          <rPr>
            <sz val="8"/>
            <color indexed="8"/>
            <rFont val="Tahoma"/>
            <family val="2"/>
          </rPr>
          <t>Cotcot 2010 HAI 1, II 2, PYI 2, RAA 1, SII 3, SIL 2, TAI 1</t>
        </r>
      </text>
    </comment>
    <comment ref="T7" authorId="0" shapeId="0" xr:uid="{C6FA96A3-ADAC-4C86-9537-C6B2EA24E155}">
      <text>
        <r>
          <rPr>
            <sz val="8"/>
            <color indexed="8"/>
            <rFont val="Tahoma"/>
            <family val="2"/>
          </rPr>
          <t xml:space="preserve">Cotcot 2009: HAI 1, LUM 1, MUH 1, RAA 1
</t>
        </r>
      </text>
    </comment>
    <comment ref="U7" authorId="0" shapeId="0" xr:uid="{BD96378C-248C-4374-BD89-5542FD96F8E1}">
      <text>
        <r>
          <rPr>
            <sz val="8"/>
            <color indexed="8"/>
            <rFont val="Tahoma"/>
            <family val="2"/>
          </rPr>
          <t>Cotcot 2008: HAI 1, SIL 1</t>
        </r>
      </text>
    </comment>
    <comment ref="V7" authorId="1" shapeId="0" xr:uid="{3CB4F6F7-D21E-4602-A856-314AA18C7A2D}">
      <text>
        <r>
          <rPr>
            <sz val="9"/>
            <color indexed="81"/>
            <rFont val="Tahoma"/>
            <family val="2"/>
          </rPr>
          <t>Cotcot 2007: OUN 1, SII 2, SIL 1, TAI 1, TYR 1</t>
        </r>
      </text>
    </comment>
    <comment ref="AA7" authorId="0" shapeId="0" xr:uid="{23A92501-1282-407C-83B2-EA1B0818E3FE}">
      <text>
        <r>
          <rPr>
            <sz val="9"/>
            <color indexed="8"/>
            <rFont val="Tahoma"/>
            <family val="2"/>
          </rPr>
          <t>Cotcot 2005 LUM 7, PYI 1, SII 1, TAI 1</t>
        </r>
      </text>
    </comment>
    <comment ref="F8" authorId="0" shapeId="0" xr:uid="{A100D4C6-1803-4179-A4C4-D86C0F1CA8D3}">
      <text>
        <r>
          <rPr>
            <sz val="10"/>
            <rFont val="Arial"/>
            <family val="2"/>
          </rPr>
          <t>Botste 2023: HAA 1, HAI 6, II 2, KEM 2, LIM 4, LUM 6, OUL 12, PYI 3, RAA 6, SII 8 (+ 1p), SIL 1, UTA 1</t>
        </r>
      </text>
    </comment>
    <comment ref="G8" authorId="0" shapeId="0" xr:uid="{C08B936C-E3C4-4B45-8186-9A1BF29814E9}">
      <text>
        <r>
          <rPr>
            <sz val="10"/>
            <rFont val="Arial"/>
            <family val="2"/>
          </rPr>
          <t>Botste 2022: HAA 2, HAI 8 (+ 2p), II 1, KEM 1, LIM 4, LUM 5, OUN 1, OUL 9, PYI 3, RAA 6, SII 4</t>
        </r>
      </text>
    </comment>
    <comment ref="H8" authorId="0" shapeId="0" xr:uid="{7D8FB226-D10F-4BAA-ABE8-140E754EDFAC}">
      <text>
        <r>
          <rPr>
            <sz val="10"/>
            <rFont val="Arial"/>
            <family val="2"/>
          </rPr>
          <t>Botste 2021: HAA 2, HAI 13, KEM 2, LIM 6, LUM 7, OUL 12, PYI 4, RAA 5, SII 4, UTA 1</t>
        </r>
      </text>
    </comment>
    <comment ref="I8" authorId="0" shapeId="0" xr:uid="{29A53E1B-4440-4320-99D3-5C100DA8C4C3}">
      <text>
        <r>
          <rPr>
            <sz val="10"/>
            <rFont val="Arial"/>
            <family val="2"/>
          </rPr>
          <t>Botste 2020: HAA 1, HAI 16, KEM 5, LIM 6, LUM 6, OUL 10, PYI 2, RAA 7, SII 7</t>
        </r>
      </text>
    </comment>
    <comment ref="J8" authorId="0" shapeId="0" xr:uid="{8E10AAD6-0B00-4049-88A5-8CD52FCC67C4}">
      <text>
        <r>
          <rPr>
            <sz val="10"/>
            <rFont val="Arial"/>
            <family val="2"/>
          </rPr>
          <t>Botste 2019: HAA 2, HAI 13–14, LIM 2, LUM 3, OUL 10, PYI 3, RAA 5, SII 4, UTA 1</t>
        </r>
      </text>
    </comment>
    <comment ref="K8" authorId="0" shapeId="0" xr:uid="{A361FA90-95B8-432D-86D0-AF7950AEB805}">
      <text>
        <r>
          <rPr>
            <sz val="10"/>
            <rFont val="Arial"/>
            <family val="2"/>
          </rPr>
          <t>Botste 2018: HAA 1, HAI 10, KEM 1, KÄR 1, LIM 6, LUM 4, OUL 6, PYI 6, RAA 5, SII 5.</t>
        </r>
      </text>
    </comment>
    <comment ref="L8" authorId="0" shapeId="0" xr:uid="{9DB173D9-902C-4753-BBF3-5B16B50F6969}">
      <text>
        <r>
          <rPr>
            <sz val="10"/>
            <rFont val="Arial"/>
            <family val="2"/>
          </rPr>
          <t>Botste 2017: HAI 7, II 1, KEM 1, LIM 3-6, LUM 3-5, MUH 1, OUL 6, PYI 5, RAA 4-6, SII 5, UTA 1</t>
        </r>
      </text>
    </comment>
    <comment ref="M8" authorId="0" shapeId="0" xr:uid="{7E6CD075-B099-4C4C-9CF8-BEAD41301E6F}">
      <text>
        <r>
          <rPr>
            <sz val="10"/>
            <rFont val="Arial"/>
            <family val="2"/>
          </rPr>
          <t>Botste 2016: HAI 7, KEM 1, LIM 5, LUM 3, MUH 1, OUL 4, PYI 4, RAA 5, SII 6 ja UTA 1.</t>
        </r>
      </text>
    </comment>
    <comment ref="N8" authorId="0" shapeId="0" xr:uid="{F6C993ED-8004-4B9F-BE3E-0F7D74633CB6}">
      <text>
        <r>
          <rPr>
            <sz val="10"/>
            <rFont val="Arial"/>
            <family val="2"/>
          </rPr>
          <t>Botste 2015: HAA 5, HAI 4, KEM 1, LIM 5, LUM 3, OUL 4, PYI 4, RAA 8 ja SII 5.</t>
        </r>
      </text>
    </comment>
    <comment ref="O8" authorId="0" shapeId="0" xr:uid="{17FD376A-B07A-4DD7-8D15-0FDFDDCE2028}">
      <text>
        <r>
          <rPr>
            <sz val="10"/>
            <rFont val="Arial"/>
            <family val="2"/>
          </rPr>
          <t>Botste 2014: HAA 3, HAI 5, KEM 2, LIM 5, LUM 4, OUL 5, PYI 4, RAA 7 ja SII 8.</t>
        </r>
      </text>
    </comment>
    <comment ref="P8" authorId="0" shapeId="0" xr:uid="{D75858E5-1B0B-4618-88CA-BED38286553A}">
      <text>
        <r>
          <rPr>
            <sz val="10"/>
            <rFont val="Arial"/>
            <family val="2"/>
          </rPr>
          <t>Botste 2013: HAA 2, HAI 11, II 1, KEM 1, LIM 2, LUM 3, OUL 5, PYI 4, RAA 6 ja SII 6.</t>
        </r>
      </text>
    </comment>
    <comment ref="Q8" authorId="0" shapeId="0" xr:uid="{E69CE10F-7EDA-4700-BB48-55F2AF11855C}">
      <text>
        <r>
          <rPr>
            <sz val="10"/>
            <rFont val="Arial"/>
            <family val="2"/>
          </rPr>
          <t>Botste 2012 25-29: HAI 8, KEM 1, LIM 1, LUM 2-3, OUL 2-4, PYI 4, RAA 4 ja SII 3-4.</t>
        </r>
      </text>
    </comment>
    <comment ref="R8" authorId="0" shapeId="0" xr:uid="{FC79A359-9792-48FC-88A1-2D99CFD83556}">
      <text>
        <r>
          <rPr>
            <sz val="10"/>
            <rFont val="Arial"/>
            <family val="2"/>
          </rPr>
          <t>Botste 2011 31–33: HAA 1, HAI 8, KEM 1, LIM 2, LUM 2, OUL 4, PYI 2–3, RAA 7 ja SII 5 (SII jäänyt pois katsauksesta).</t>
        </r>
      </text>
    </comment>
    <comment ref="S8" authorId="0" shapeId="0" xr:uid="{06B83D8F-F34B-40F5-8ADB-0C38E85435B3}">
      <text>
        <r>
          <rPr>
            <sz val="10"/>
            <rFont val="Arial"/>
            <family val="2"/>
          </rPr>
          <t>Botste 2010: HAA 2 (Ainalinjärvi, Haapajärvi), HAI 5 (Kirkkosalmi 2, Mäntyniemi, Patelanselkä, Tömppä), HAU 1 (Kraaseli), KEM 1 (Niittyranta),  LIM 3 (Temmesjokisuu 2, Virkkula), LUM 4 (Karinpää, Karvonlahti, Sannanlahti, Varjakantie), OUS 4 (Akionlahti, Koivukari, Multasuo, Papinkari), PYI 6 (Elävisluoto, Heinikarinlampi, Hietakarinlahti, Rajalahti 2, Suni), RAA 4 (Aittalahti, Inakari, Olkijokisuu, Yrjänä), SII 7 (Jokisuu, Merikylänlahti, Munahieta, Säikänlahti 2, Turpeenperä, Varessäikkä).</t>
        </r>
      </text>
    </comment>
    <comment ref="T8" authorId="0" shapeId="0" xr:uid="{FBC483A5-57B0-4BD4-812A-27945F5F6846}">
      <text>
        <r>
          <rPr>
            <sz val="10"/>
            <rFont val="Arial"/>
            <family val="2"/>
          </rPr>
          <t>Botste 2009: HAA 3 (Ainalinjärvi, Haapajärvi, Haaponeva), HAI 9 (Kirkkosalmi 4, Maasyvänlahti, Ontonperä, Pajuperä, Tömppä 2), HAU 3 (Isoniemi, Kraaseli, Seipiperänlampi), II  2 (Hiastinlahti, Laitakari), LIM 2 (Temmesjokisuu 2), LUM 4 (Puhkiavanperä 2, Saarenperä, Sannanlahti 2), OUL 1 (Kempeleenlahti), OUS 5 (Akionlahti, Letto, Multasuo, Papinkari 2), PYI 5 (Harmi, Hietakarinlahti, Parhalahti, Perilahti, Yppäri), RAA 6 (Aittalahti, Kultalanlahti, Lännennokka, Mikonkari, Olkijokisuu, Yrjänä), SII 6 (Alapää, Merikylänlahti, Munahieta, Savilahti, Säikänlahti 2).</t>
        </r>
      </text>
    </comment>
    <comment ref="U8" authorId="0" shapeId="0" xr:uid="{D1AE2C1A-93AB-4C2C-A964-3C7FB81D422A}">
      <text>
        <r>
          <rPr>
            <sz val="10"/>
            <rFont val="Arial"/>
            <family val="2"/>
          </rPr>
          <t>Botste 2008: HAA 2 (Ainalinjärvi, Huikarinniemi), HAI 12 (Keskiniemi, Kirkkosalmi 4, Maasyvänlahti, Ojakylänlahti, Patelanselkä, Pökönnokka, Pöllä, Tömppä, Vesa, Viinikanlahti), HAU 1 (Naistenletto), II 1 (Pauhunlahti), KEM 1 (Vihiluoto), KÄR 1 (Nurmesjärvi), LIM 3 (Selkämaa, Temmesjokisuu, Virkkula), LUM 3 (Puhkiavanperä, Saarenperä, Sannanlahti), OUL 1 (Kempeleenlahti), OUS 4 (Akionlahti, Koivukari, Multasuo, Papinkari), PYI 2 (Harmi, Hietakarinlahti), RAA 2 (Aittalahti, Olkijokisuu) ja SII 5 (Kaustanlahti, Munahieta 2, Savilahti, Säikänlahti).</t>
        </r>
      </text>
    </comment>
    <comment ref="V8" authorId="0" shapeId="0" xr:uid="{90DBA1A2-8873-4BE9-94FD-2B15A3555695}">
      <text>
        <r>
          <rPr>
            <sz val="10"/>
            <rFont val="Arial"/>
            <family val="2"/>
          </rPr>
          <t>Botste 2007: HAA 2 (Haapajärvi, Haapolampi), HAI 6 (Itara-Haaralampinkari, Karvo, Kirkkosalmi 2, Vesa, Viinikanlahti), HAU 2 (Isoniemi, Kraaseli), KEM 1 (Sarkkiranta), KÄR 1 (Nurmesjärvi), LUM 3 (Karvonlahti, Pitkänokka, Sannanlahti), OUL 1 (Kiviniemi), OUS 7 (Akionlahti, Kempeleenlahti, Koivukari, Letto, Nenä, Papinkari 2), PYI 2 (Harmi, Hietakarinlahti), RAA 6 (Aittalahti, Olkijokisuu, Pattijokisuu 2, Pöllä Välikari 2), SII 7 (Alhonmäki (Siikajokisuisto), Hirvasperä, Munahieta, Niitynmaa, Savilahti, Säikänlahti, Varessäikkä) ja VIH 1 (Lampinsaari).</t>
        </r>
      </text>
    </comment>
    <comment ref="W8" authorId="0" shapeId="0" xr:uid="{DDF52E53-89FE-42A0-895F-84BA7FAEFDAA}">
      <text>
        <r>
          <rPr>
            <sz val="10"/>
            <rFont val="Arial"/>
            <family val="2"/>
          </rPr>
          <t>Botste 2006: HAI yht. 16: Kirkkosalmen Perukka 3, Kirkonkarit 3, Patelanselkä, Itänenä, Syökarinlahti, Päärninperä, Tömpänkulju, Maasyvänlahti, Kestinperä, Vesa, Ontonperä ja Ojakylänlahden N-ranta kukin 1, Liminganlahti (sisältäen Multasuon) yht. 12: KEM 2 Niittyranta–Multasuo, Nenännokka, LIM 4 Virkkula–Kempeleen raja, LUM 5 Karvonlahti–Lumijokisuu, OUS 1 Multasuo, muualta HAA 1, HAU 1 Ervastinranta, KÄR 1 Nurmesjärvi, Muhos 1 Muhoslampi, OUS Akionlahti 1, PYI 3 Harminlammet–Veteraanimaja, Hietakarinlahti, 1 muu Hanhikivenniemellä, RAA 3 Yrjänänlahti, Loskarinlahti, Pöllä–Pattijokisuu, SII 5(–6) Munahieta, Säikänlahti, Ulkonokka (?), Varessäikkä, Savilahti ja Hietaniitynlahti.</t>
        </r>
      </text>
    </comment>
    <comment ref="AA8" authorId="0" shapeId="0" xr:uid="{8EEEF10B-8BF1-422D-895F-8BE2945571FA}">
      <text>
        <r>
          <rPr>
            <sz val="10"/>
            <rFont val="Arial"/>
            <family val="2"/>
          </rPr>
          <t>Botste 2005 46: HAA 1, HAI 16, KEM 2, KÄR 1, LIM 4, LUM 5, MUH 1, OUL 4, PYI 3, RAA 3 ja SII 5.</t>
        </r>
      </text>
    </comment>
    <comment ref="AB8" authorId="0" shapeId="0" xr:uid="{ECD0C5D8-8BA6-4622-9400-36C5EF196AED}">
      <text>
        <r>
          <rPr>
            <sz val="10"/>
            <rFont val="Arial"/>
            <family val="2"/>
          </rPr>
          <t>Botste 2004: päivitys kesken</t>
        </r>
      </text>
    </comment>
    <comment ref="AC8" authorId="0" shapeId="0" xr:uid="{253D136E-F7A8-4EA5-A052-586F12268CF8}">
      <text>
        <r>
          <rPr>
            <sz val="10"/>
            <rFont val="Arial"/>
            <family val="2"/>
          </rPr>
          <t>Botste 2003: päivitys kesken</t>
        </r>
      </text>
    </comment>
    <comment ref="AD8" authorId="0" shapeId="0" xr:uid="{CA43113C-7F9A-453A-AAB9-B31FDE88D3D2}">
      <text>
        <r>
          <rPr>
            <sz val="10"/>
            <rFont val="Arial"/>
            <family val="2"/>
          </rPr>
          <t>Botste 2002: päivitys kesken</t>
        </r>
      </text>
    </comment>
    <comment ref="AE8" authorId="0" shapeId="0" xr:uid="{E125CF7F-F01B-4084-BF63-8D2F2263DBE2}">
      <text>
        <r>
          <rPr>
            <sz val="10"/>
            <rFont val="Arial"/>
            <family val="2"/>
          </rPr>
          <t>Botste 2001: päivitys kesken</t>
        </r>
      </text>
    </comment>
    <comment ref="AF8" authorId="0" shapeId="0" xr:uid="{E9D88D52-5250-49F5-9183-1B7F966492A9}">
      <text>
        <r>
          <rPr>
            <sz val="10"/>
            <rFont val="Arial"/>
            <family val="2"/>
          </rPr>
          <t>Botste 2000: päivitys kesken</t>
        </r>
      </text>
    </comment>
    <comment ref="F9" authorId="0" shapeId="0" xr:uid="{1A6E2380-B8DA-4CF8-924D-94B3D9ACFBFE}">
      <text>
        <r>
          <rPr>
            <sz val="10"/>
            <rFont val="Arial"/>
            <family val="2"/>
          </rPr>
          <t>Ralaqu 2023: HAI 2 (+2 pull), KEM 5, LIM 4, LUM 3, OUL 8, PYI 6, RAA 1, SII 5 ja UTA 1.</t>
        </r>
      </text>
    </comment>
    <comment ref="G9" authorId="0" shapeId="0" xr:uid="{1A11DBCD-58E0-4B99-9807-7437F742F8ED}">
      <text>
        <r>
          <rPr>
            <sz val="10"/>
            <rFont val="Arial"/>
            <family val="2"/>
          </rPr>
          <t>Ralaqu 2022: HAI 5, KEM 6, LIM 2, LUM 3, OUL 12, RAA 1, SII 1</t>
        </r>
      </text>
    </comment>
    <comment ref="H9" authorId="0" shapeId="0" xr:uid="{E85AA541-A9A8-4D0F-AA57-598B68274D62}">
      <text>
        <r>
          <rPr>
            <sz val="10"/>
            <rFont val="Arial"/>
            <family val="2"/>
          </rPr>
          <t>Ralaqu 2021: HAA 1, HAI 5 (+2), KEM 1, LIM 1 (+1), LUM 1, OUL 7 (+ 1n), PYI 1, RAA 1, SII 1</t>
        </r>
      </text>
    </comment>
    <comment ref="I9" authorId="0" shapeId="0" xr:uid="{325BDBAC-F5A5-4AB4-9840-C501BC8CB9DE}">
      <text>
        <r>
          <rPr>
            <sz val="10"/>
            <rFont val="Arial"/>
            <family val="2"/>
          </rPr>
          <t>Ralaqu 2020: HAI 5, KEM 5, LIM 4, LUM 2, OUL 9, PYI 2, RAA 1, SII 2, SIL 1</t>
        </r>
      </text>
    </comment>
    <comment ref="J9" authorId="0" shapeId="0" xr:uid="{471E9455-D9CC-4FB7-8AD1-764AF87FB15C}">
      <text>
        <r>
          <rPr>
            <sz val="10"/>
            <rFont val="Arial"/>
            <family val="2"/>
          </rPr>
          <t>Ralaqu 2019: HAI 12, KEM 5, LIM 2, LUM 1, OUL 3, PYI 1, RAA 5, SII 6</t>
        </r>
      </text>
    </comment>
    <comment ref="K9" authorId="0" shapeId="0" xr:uid="{7793E5D1-F319-4651-BE5F-4CCCCC661C42}">
      <text>
        <r>
          <rPr>
            <sz val="8"/>
            <color indexed="8"/>
            <rFont val="Tahoma"/>
            <family val="2"/>
          </rPr>
          <t>Ralaqu 2018: HAI 8, LIM 2, LUM 2, OUL 5, PYI 2, RAA 1, SII 1, SIL 1</t>
        </r>
      </text>
    </comment>
    <comment ref="L9" authorId="0" shapeId="0" xr:uid="{16EC2FBC-131B-413D-B71A-8B5CBA0DC2A0}">
      <text>
        <r>
          <rPr>
            <sz val="8"/>
            <color indexed="8"/>
            <rFont val="Tahoma"/>
            <family val="2"/>
          </rPr>
          <t>Ralaqu 2017:  HAI 3 (+ 1 kuollut), KEM 2, LIM 1, LUM 2, OUL 1, PYI 2, RAA 1, SII 2</t>
        </r>
      </text>
    </comment>
    <comment ref="M9" authorId="0" shapeId="0" xr:uid="{19C5C2E3-880C-45A7-80A7-4EA9AD8D3C45}">
      <text>
        <r>
          <rPr>
            <sz val="8"/>
            <color indexed="8"/>
            <rFont val="Tahoma"/>
            <family val="2"/>
          </rPr>
          <t>Ralaqu 2016: HAI 5, KEM 1, LIM 1, OUL 2, PYI 1, SII 3</t>
        </r>
      </text>
    </comment>
    <comment ref="N9" authorId="0" shapeId="0" xr:uid="{75E92B38-489B-451D-87DB-890860D7B4F6}">
      <text>
        <r>
          <rPr>
            <sz val="8"/>
            <color indexed="8"/>
            <rFont val="Tahoma"/>
            <family val="2"/>
          </rPr>
          <t>Ralaqu 2015: HAA 1, HAI 3, LIM 2 (+1 yöm), OUL 1-2, PYI 1 (+4 juv), SII 4 (3k, 1n), TAI 1</t>
        </r>
      </text>
    </comment>
    <comment ref="O9" authorId="0" shapeId="0" xr:uid="{FA96B5A8-8D96-4861-A93A-B276449D1090}">
      <text>
        <r>
          <rPr>
            <sz val="8"/>
            <color indexed="8"/>
            <rFont val="Tahoma"/>
            <family val="2"/>
          </rPr>
          <t>Ralaqu 2014: HAI 2, KEM 1, LIM 2, OUL 1, PYI 1, SII 3 (joista 1 var. Lisäksi 2 juv)</t>
        </r>
      </text>
    </comment>
    <comment ref="P9" authorId="0" shapeId="0" xr:uid="{4BED2401-6B1D-4CE2-872A-B6EAEE0D8403}">
      <text>
        <r>
          <rPr>
            <sz val="8"/>
            <color indexed="8"/>
            <rFont val="Tahoma"/>
            <family val="2"/>
          </rPr>
          <t>Ralaqu 2013 HAI 6, KEM 1, LIM 1, LUM 2, OUL 2, PYI 2, RAA 1, SII 3 (poikue laskettu 2"1')</t>
        </r>
      </text>
    </comment>
    <comment ref="Q9" authorId="0" shapeId="0" xr:uid="{D8FD5D9A-B9DA-48F3-989C-5E5F54724E1B}">
      <text>
        <r>
          <rPr>
            <sz val="8"/>
            <color indexed="8"/>
            <rFont val="Tahoma"/>
            <family val="2"/>
          </rPr>
          <t>Ralaqu 2012 HAI 7, KEM 1, LIM 2, OUL 1, RAA 1, TYR 1, VIH 2 (tark 7.6.2014)</t>
        </r>
      </text>
    </comment>
    <comment ref="R9" authorId="0" shapeId="0" xr:uid="{FF79A3AE-6751-4355-83F3-DBDE89A119E4}">
      <text>
        <r>
          <rPr>
            <sz val="8"/>
            <color indexed="8"/>
            <rFont val="Tahoma"/>
            <family val="2"/>
          </rPr>
          <t>Ralaqu 2011 HAI 3, KEM 1, KÄR 1,  OUS 1, RAA 1, SII 2</t>
        </r>
      </text>
    </comment>
    <comment ref="S9" authorId="0" shapeId="0" xr:uid="{591196BC-9178-4D9A-B789-591104E5C698}">
      <text>
        <r>
          <rPr>
            <sz val="8"/>
            <color indexed="8"/>
            <rFont val="Tahoma"/>
            <family val="2"/>
          </rPr>
          <t>Ralaqu 2010 HAI 3, OUS 1, SII 1</t>
        </r>
      </text>
    </comment>
    <comment ref="T9" authorId="0" shapeId="0" xr:uid="{24CDD39C-BFCF-47F8-90FA-55ED384258BD}">
      <text>
        <r>
          <rPr>
            <sz val="8"/>
            <color indexed="8"/>
            <rFont val="Tahoma"/>
            <family val="2"/>
          </rPr>
          <t xml:space="preserve">Ralaqu 2009: HAI 4, KEM 1, KÄR 1, LIM 1, OUL 1, OUS 1, PYI 3, SII 1, UTA 1
</t>
        </r>
      </text>
    </comment>
    <comment ref="U9" authorId="0" shapeId="0" xr:uid="{05A4B68E-9B62-492A-A473-D307FD2BF05E}">
      <text>
        <r>
          <rPr>
            <sz val="8"/>
            <color indexed="8"/>
            <rFont val="Tahoma"/>
            <family val="2"/>
          </rPr>
          <t>Ralaqu 2008: HAI 4, OUS 1, PYI 1</t>
        </r>
      </text>
    </comment>
    <comment ref="V9" authorId="1" shapeId="0" xr:uid="{9D4AD606-D8DA-4779-B685-C5C92EB66B0F}">
      <text>
        <r>
          <rPr>
            <sz val="9"/>
            <color indexed="81"/>
            <rFont val="Tahoma"/>
            <family val="2"/>
          </rPr>
          <t>Ralaqu 2007: HAI 6, LIM 1, OUS 1, PYI 2</t>
        </r>
      </text>
    </comment>
    <comment ref="F10" authorId="0" shapeId="0" xr:uid="{60FD3C81-08FF-49B5-BB6F-D49A5323B8C7}">
      <text>
        <r>
          <rPr>
            <sz val="10"/>
            <rFont val="Arial"/>
            <family val="2"/>
          </rPr>
          <t>Porpor 2023: HAA 1, HAI 4, KEM 1, KÄR 1, LIM 3, OUL 7,  PYI 2, PYÄ 1, RAA 2, SII 1, TYR 1.</t>
        </r>
      </text>
    </comment>
    <comment ref="G10" authorId="0" shapeId="0" xr:uid="{889BAEF8-78A2-4C51-B596-B9A50B0655AE}">
      <text>
        <r>
          <rPr>
            <sz val="10"/>
            <rFont val="Arial"/>
            <family val="2"/>
          </rPr>
          <t>Porpor 2022: HAI 3, KEM 1, KÄR 1, LIM 4, LUM 1, MUH 1, OUL 8, PYI 1, RAA 1, SIL 2</t>
        </r>
      </text>
    </comment>
    <comment ref="H10" authorId="0" shapeId="0" xr:uid="{574E987A-FB0C-47B5-BD76-4944FDEE21D3}">
      <text>
        <r>
          <rPr>
            <sz val="10"/>
            <rFont val="Arial"/>
            <family val="2"/>
          </rPr>
          <t>Porpor 2021: HAA 1, HAI 3, KEM 2, LIM 2, LUM 3, MER 1, OUL 3, RAA 3, SII 2, SIL 1 ja TAI 1</t>
        </r>
      </text>
    </comment>
    <comment ref="I10" authorId="0" shapeId="0" xr:uid="{4E745877-225F-4085-A360-1F7B67ECC3A0}">
      <text>
        <r>
          <rPr>
            <sz val="10"/>
            <rFont val="Arial"/>
            <family val="2"/>
          </rPr>
          <t>Porpor 2020: HAA 1, HAI 5, KÄR 2, LIM 1, LUM 2, OUL 13, PYI 2, RAA 1, SII 2</t>
        </r>
      </text>
    </comment>
    <comment ref="J10" authorId="0" shapeId="0" xr:uid="{DACC4415-1DE5-4724-B913-0CD88E28D779}">
      <text>
        <r>
          <rPr>
            <sz val="10"/>
            <rFont val="Arial"/>
            <family val="2"/>
          </rPr>
          <t xml:space="preserve">Porpor 2019: HAA 1, HAI 4, LIM 3, LUM 2, OUN 1, OUL 17, PYI 2, RAA 5
</t>
        </r>
      </text>
    </comment>
    <comment ref="K10" authorId="0" shapeId="0" xr:uid="{2A35C9A2-28A3-4A55-9D3B-27536A4B5B9E}">
      <text>
        <r>
          <rPr>
            <sz val="8"/>
            <color indexed="8"/>
            <rFont val="Tahoma"/>
            <family val="2"/>
          </rPr>
          <t>Porpor 2018: HAA 2, HAI 5, KEM 2, KÄR 1, LIM 1, OUL 10, PUD 1, PYI 3, RAA 2,  SII 1</t>
        </r>
      </text>
    </comment>
    <comment ref="L10" authorId="0" shapeId="0" xr:uid="{499A5B94-01A8-404F-8EBB-90D546C617D9}">
      <text>
        <r>
          <rPr>
            <sz val="8"/>
            <color indexed="8"/>
            <rFont val="Tahoma"/>
            <family val="2"/>
          </rPr>
          <t>Porpor 2017: HAA 1, HAI 1, II 1, LIM 2, LUM 4, OUL 4, PYI 4, RAA 4, SII 2</t>
        </r>
      </text>
    </comment>
    <comment ref="M10" authorId="0" shapeId="0" xr:uid="{50E673B8-B29B-4968-BEFB-A8D11ADFBD2A}">
      <text>
        <r>
          <rPr>
            <sz val="8"/>
            <color indexed="8"/>
            <rFont val="Tahoma"/>
            <family val="2"/>
          </rPr>
          <t>Porpor 2016: HAA 2, HAI 3, KEM 1, LIM 7, LUM 5, OUL 6, PUD 1, PYI 5, PYÄ 1, RAA 2</t>
        </r>
      </text>
    </comment>
    <comment ref="N10" authorId="0" shapeId="0" xr:uid="{4670F09D-26E1-429C-A410-22FF6EC29952}">
      <text>
        <r>
          <rPr>
            <sz val="8"/>
            <color indexed="8"/>
            <rFont val="Tahoma"/>
            <family val="2"/>
          </rPr>
          <t>Porpor 2015: HAI 8, KEM 3, LIM 3, LUM 3, OUL 6, PYI 3, RAA 6</t>
        </r>
      </text>
    </comment>
    <comment ref="O10" authorId="0" shapeId="0" xr:uid="{46707B1B-5E97-490B-9E30-7B971682B2D9}">
      <text>
        <r>
          <rPr>
            <sz val="8"/>
            <color indexed="8"/>
            <rFont val="Tahoma"/>
            <family val="2"/>
          </rPr>
          <t>Porpor 2014: HAA 1, HAI 2, KEM 1, LIM 4, LUM 6, OUL 2, PYI 11, RAA 1</t>
        </r>
      </text>
    </comment>
    <comment ref="P10" authorId="0" shapeId="0" xr:uid="{38067A98-6A7F-45CD-978C-7CB845531A9F}">
      <text>
        <r>
          <rPr>
            <sz val="8"/>
            <color indexed="8"/>
            <rFont val="Tahoma"/>
            <family val="2"/>
          </rPr>
          <t>Porpor 2013 HAI 3, LIM 1, LUM 1, OUL 16, PYI 9,  RAA 4, SII 3, SIL 1</t>
        </r>
      </text>
    </comment>
    <comment ref="Q10" authorId="0" shapeId="0" xr:uid="{F8EABBFB-8527-4467-B7E3-A6FCCE386231}">
      <text>
        <r>
          <rPr>
            <sz val="8"/>
            <color indexed="8"/>
            <rFont val="Tahoma"/>
            <family val="2"/>
          </rPr>
          <t>Porpor 2012 HAA 1, HAI 4, KEM 2 (1 pr), KÄR 3, LIM 1, OUS 1, PUD 1, PYI 5, RAA 1, SII 2, VIH 3  (tark 7.6.2014)</t>
        </r>
      </text>
    </comment>
    <comment ref="R10" authorId="0" shapeId="0" xr:uid="{0714900C-8C8E-472C-947E-BAFEF34DBA33}">
      <text>
        <r>
          <rPr>
            <sz val="8"/>
            <color indexed="8"/>
            <rFont val="Tahoma"/>
            <family val="2"/>
          </rPr>
          <t>Porpor 2011 HAA 2, OUL 1, PYI 3, RAA 2, SII 1</t>
        </r>
      </text>
    </comment>
    <comment ref="S10" authorId="0" shapeId="0" xr:uid="{44FCBA4F-CA1F-4F53-8FD5-FA278575B8F6}">
      <text>
        <r>
          <rPr>
            <sz val="8"/>
            <color indexed="8"/>
            <rFont val="Tahoma"/>
            <family val="2"/>
          </rPr>
          <t>Porpor 2010 HAA 1, HAI 2, KEM 1, KÄR 2, LIM 2, OUS 8, PYI 9, PYÄ 1, RAA 4</t>
        </r>
      </text>
    </comment>
    <comment ref="T10" authorId="0" shapeId="0" xr:uid="{84C770A5-E61A-4387-8143-A33FBA9226FA}">
      <text>
        <r>
          <rPr>
            <sz val="8"/>
            <color indexed="8"/>
            <rFont val="Tahoma"/>
            <family val="2"/>
          </rPr>
          <t>Porpor 2009: HAA 2, HAI 4, II 1, LIM 1, LUM 1, OUS 2, PYI 3, SII 3</t>
        </r>
      </text>
    </comment>
    <comment ref="U10" authorId="0" shapeId="0" xr:uid="{97F8FBBB-E13A-4B84-9650-07CD790C4C41}">
      <text>
        <r>
          <rPr>
            <sz val="8"/>
            <color indexed="8"/>
            <rFont val="Tahoma"/>
            <family val="2"/>
          </rPr>
          <t>Porpor 2008: HAA 4, HAI 7, HAU 1, LIM 2, MUH 1, OUL 2, OUS 3, PYI 2, SII 1</t>
        </r>
      </text>
    </comment>
    <comment ref="V10" authorId="1" shapeId="0" xr:uid="{25983495-45F7-4F0E-96D8-EC574B933AC3}">
      <text>
        <r>
          <rPr>
            <sz val="9"/>
            <color indexed="81"/>
            <rFont val="Tahoma"/>
            <family val="2"/>
          </rPr>
          <t>Porpor 2007: HAI 3, KÄR 2, LIM 1, LUM 1, OUS 5, SII 1</t>
        </r>
      </text>
    </comment>
    <comment ref="G11" authorId="0" shapeId="0" xr:uid="{342BE726-7CDA-4B93-BCC8-6131C6DCD71F}">
      <text>
        <r>
          <rPr>
            <sz val="10"/>
            <rFont val="Arial"/>
            <family val="2"/>
          </rPr>
          <t>Porpar 2022: HAI 1</t>
        </r>
      </text>
    </comment>
    <comment ref="N11" authorId="0" shapeId="0" xr:uid="{3E3FEA1C-3F86-4A5F-84C1-E31923F3D93E}">
      <text>
        <r>
          <rPr>
            <sz val="8"/>
            <color indexed="8"/>
            <rFont val="Tahoma"/>
            <family val="2"/>
          </rPr>
          <t>Porpar 2015: OUL 1, RAA 1</t>
        </r>
      </text>
    </comment>
    <comment ref="AB11" authorId="0" shapeId="0" xr:uid="{06CAEDA0-42B2-4A9E-B7FC-3815C24F67A1}">
      <text>
        <r>
          <rPr>
            <sz val="9"/>
            <color indexed="8"/>
            <rFont val="Tahoma"/>
            <family val="2"/>
          </rPr>
          <t>2004: 08.–10.06. Hailuoto, Kirkkosalmi 1k Ä (Heikki Holmström, Ari Leinonen, Pekka Peussa, Juho Karvosenoja, ilm. Juha Markkola)
2004: 08.08. Hailuoto, Kirkkosalmi 1n Ä (Juha Markkola)</t>
        </r>
      </text>
    </comment>
    <comment ref="AE11" authorId="0" shapeId="0" xr:uid="{DB256BEB-EA9F-45D6-9567-60AB20B03D11}">
      <text>
        <r>
          <rPr>
            <sz val="9"/>
            <color indexed="8"/>
            <rFont val="Tahoma"/>
            <family val="2"/>
          </rPr>
          <t>2001: 03.06. Oulunsalo, Akionlahti 1k Ä (Jouni Meski, Saana Kukkola)</t>
        </r>
      </text>
    </comment>
    <comment ref="F12" authorId="0" shapeId="0" xr:uid="{F21C2F2B-8294-4D17-A13D-9F8D61DD5EB2}">
      <text>
        <r>
          <rPr>
            <sz val="10"/>
            <rFont val="Arial"/>
            <family val="2"/>
          </rPr>
          <t>Crecre 2023: HAA 3, HAI 6, KEM 7, KÄR 5, LIM 10, LUM 3, OUN 6, OUL 14, PYI 1, RAA 1, SII 2, SIL 7, TAI 1, TYR 2, UTA 3</t>
        </r>
      </text>
    </comment>
    <comment ref="G12" authorId="0" shapeId="0" xr:uid="{8D55EE5F-D783-4C15-BF32-5683EA1717A0}">
      <text>
        <r>
          <rPr>
            <sz val="10"/>
            <rFont val="Arial"/>
            <family val="2"/>
          </rPr>
          <t>Crecre 2022: HAI 5, KEM 7, LIM 2, LUM 1, MER 3, MUH 4, OUN 1, OUL 6, RAA 6, SIL 1, TAI 2,  TYR 3</t>
        </r>
      </text>
    </comment>
    <comment ref="H12" authorId="0" shapeId="0" xr:uid="{791EEE4E-E73D-46A9-A3B6-DAD8890C00A9}">
      <text>
        <r>
          <rPr>
            <sz val="10"/>
            <rFont val="Arial"/>
            <family val="2"/>
          </rPr>
          <t>Crecre 2021: KEM 3, LIM 1, OUN 4, OUL 10, RAA 1, SII 1, SIL 4, TYR 1</t>
        </r>
      </text>
    </comment>
    <comment ref="I12" authorId="0" shapeId="0" xr:uid="{C4EAC79B-A71D-4E52-A08E-D2DFE5435942}">
      <text>
        <r>
          <rPr>
            <sz val="10"/>
            <rFont val="Arial"/>
            <family val="2"/>
          </rPr>
          <t>Crecre 2020: HAI 3, II 1, KEM 2, LIM 6, LUM 4, MER 1, MUH 5, OUN 1, OUL 3, PUD 1, PYI 4, RAA 2, SII 5, SIL 4, TAI 1, TYR 11</t>
        </r>
      </text>
    </comment>
    <comment ref="J12" authorId="0" shapeId="0" xr:uid="{1617D073-696E-4284-88A2-A9D765CBBFA1}">
      <text>
        <r>
          <rPr>
            <sz val="10"/>
            <rFont val="Arial"/>
            <family val="2"/>
          </rPr>
          <t>Crecre 2019: HAI 2, KEM 7, KÄR 1,  LIM 4, LUM 1, MER 1, OUN 1, OUL 2, PYI 1, RAA 1, SII 2, TAI 1, UTA 1</t>
        </r>
      </text>
    </comment>
    <comment ref="K12" authorId="0" shapeId="0" xr:uid="{0D831A5C-3526-47EB-A096-3D9D286501F7}">
      <text>
        <r>
          <rPr>
            <sz val="8"/>
            <color indexed="8"/>
            <rFont val="Tahoma"/>
            <family val="2"/>
          </rPr>
          <t xml:space="preserve">Crecre 2018: HAA 2, HAI 1, II 2, KEM 2, LIM 2, OUN 3, OUL 3, PYI 4, RAA 1, SII 2, TYR 1
</t>
        </r>
      </text>
    </comment>
    <comment ref="L12" authorId="0" shapeId="0" xr:uid="{8539CB87-F102-46AD-A090-505AA27EB0AA}">
      <text>
        <r>
          <rPr>
            <sz val="8"/>
            <color indexed="8"/>
            <rFont val="Tahoma"/>
            <family val="2"/>
          </rPr>
          <t>Crecre 2017: HAA 1, LIM 2, MER 4, OUN 1, OUL 1, PYI 6, RAA 2, SII 1, SIL 2</t>
        </r>
      </text>
    </comment>
    <comment ref="M12" authorId="0" shapeId="0" xr:uid="{38178ED9-0293-4190-9F6E-040659F4C195}">
      <text>
        <r>
          <rPr>
            <sz val="8"/>
            <color indexed="8"/>
            <rFont val="Tahoma"/>
            <family val="2"/>
          </rPr>
          <t>Crecre 2016: HAI 2, II 1, KÄR 1, LIM 5, LUM 3, MER 3, MUH 4, OUN 2, OUL 7, PYI 5, PYÄ 1, RAA 6, SII 3, SIL 2, TAI 1, TYR 3, UTA 1</t>
        </r>
      </text>
    </comment>
    <comment ref="N12" authorId="0" shapeId="0" xr:uid="{3BAB92DC-5E68-4DDC-9D08-83E1610E329A}">
      <text>
        <r>
          <rPr>
            <sz val="8"/>
            <color indexed="8"/>
            <rFont val="Tahoma"/>
            <family val="2"/>
          </rPr>
          <t>Crecre 2015: HAA 1, KEM 1, LIM 4, LUM 1, OUN 2, OUL 2, PYI 2, RAA 6, SII 3, SIL 2</t>
        </r>
      </text>
    </comment>
    <comment ref="O12" authorId="0" shapeId="0" xr:uid="{537882DB-FD23-4E5C-A771-8FF3E919074D}">
      <text>
        <r>
          <rPr>
            <sz val="8"/>
            <color indexed="8"/>
            <rFont val="Tahoma"/>
            <family val="2"/>
          </rPr>
          <t>Crecre 2014: HAA 3, HAI 1, II 1, KEM 6, KÄR 5, LIM 6, MER 5, MUH 4, OUL 8, PYI 2, RAA 7, SII 1, TYR 8</t>
        </r>
      </text>
    </comment>
    <comment ref="P12" authorId="0" shapeId="0" xr:uid="{9079C053-6B66-4652-9B64-286631CF4970}">
      <text>
        <r>
          <rPr>
            <sz val="8"/>
            <color indexed="8"/>
            <rFont val="Tahoma"/>
            <family val="2"/>
          </rPr>
          <t>Crecre 2013 HAA 7, HAI 7 (+ 10 pm), II 4, KEM 6, KÄR 1, LIM 11, LUM 7, MER 8, MUH 1, OUN 8, OUL 14, PYI 17, PYÄ 3, RAA 24, SII 15, SIL 13, TYR 2, UTA 1</t>
        </r>
      </text>
    </comment>
    <comment ref="Q12" authorId="0" shapeId="0" xr:uid="{05583EA1-F3F7-4A0C-8F8D-D7F00F29417C}">
      <text>
        <r>
          <rPr>
            <sz val="8"/>
            <color indexed="8"/>
            <rFont val="Tahoma"/>
            <family val="2"/>
          </rPr>
          <t>Crecre 2012 HAA 3, HAI 1, HAU 3, II 1, KÄR 1, LIM 4, MER 3, MUH  5, OUL 4, OUN 1, PYI 3, PYÄ 1, SII 1, SIL 4, TYR 1 (tark 7.6.2014)</t>
        </r>
      </text>
    </comment>
    <comment ref="R12" authorId="0" shapeId="0" xr:uid="{A0986D22-C7AE-4A25-BB95-94E90510E6C1}">
      <text>
        <r>
          <rPr>
            <sz val="8"/>
            <color indexed="8"/>
            <rFont val="Tahoma"/>
            <family val="2"/>
          </rPr>
          <t>Crecre 2011 KEM 1, LIM 1, MER 1, OUN 1, PYI 3, RAA 1</t>
        </r>
      </text>
    </comment>
    <comment ref="S12" authorId="0" shapeId="0" xr:uid="{FD3E93F5-C192-4888-A9A9-0C22AB79C9E9}">
      <text>
        <r>
          <rPr>
            <sz val="8"/>
            <color indexed="8"/>
            <rFont val="Tahoma"/>
            <family val="2"/>
          </rPr>
          <t xml:space="preserve">Crecre 2010 HAA 6, HAI 4, KEM 2, KÄR 3, LIM 2, LUM 3, MER 3, MUH 3, OUN 6, OUL 2, PYI 16, PYÄ 2, RAA 5, SIL 6, TYR 4, VIH 3
</t>
        </r>
      </text>
    </comment>
    <comment ref="T12" authorId="0" shapeId="0" xr:uid="{7678B68F-DBC7-4D12-AC65-DB0CF1CA2FA2}">
      <text>
        <r>
          <rPr>
            <sz val="8"/>
            <color indexed="8"/>
            <rFont val="Tahoma"/>
            <family val="2"/>
          </rPr>
          <t>Crecre 2009: HAA 6, HAI 1, HAU 2, II 1, LIM 2, LUM 2, MER 4, MUH 4, OUN 3, PUD 1, RAA 1, SII 3, SIL 1, TYR 2, UTA 1</t>
        </r>
      </text>
    </comment>
    <comment ref="U12" authorId="0" shapeId="0" xr:uid="{43EA2667-A95E-4944-B587-045294B330C8}">
      <text>
        <r>
          <rPr>
            <sz val="8"/>
            <color indexed="8"/>
            <rFont val="Tahoma"/>
            <family val="2"/>
          </rPr>
          <t>Crecre 2008: HAA 1, HAI 2, KÄR 1, LIM 3, MER 3, MUH 1, OUN 1, PYI 1, RAA 1, SII 1, TYR 2</t>
        </r>
      </text>
    </comment>
    <comment ref="V12" authorId="1" shapeId="0" xr:uid="{786C5372-B160-4E3D-8D20-AA1E634FF894}">
      <text>
        <r>
          <rPr>
            <sz val="9"/>
            <color indexed="81"/>
            <rFont val="Tahoma"/>
            <family val="2"/>
          </rPr>
          <t>Crecre 2007: HAA 6, HAI 1, HAU 1, KEM 4, KÄR 3, LIM 4, LUM 3, MER 3, MUH 8, OUN 5, OUL 2, OUS 2, PII 2, PUL 1, PYI 8, RAA 3, RAN 8, SII 7, TAI 1, TYR 19, VIH 1</t>
        </r>
      </text>
    </comment>
    <comment ref="F13" authorId="0" shapeId="0" xr:uid="{911C3F39-C135-4CAC-9B4B-4447D13D82C6}">
      <text>
        <r>
          <rPr>
            <sz val="10"/>
            <rFont val="Arial"/>
            <family val="2"/>
          </rPr>
          <t>Luslus 2023: HAA 1, LUM 1, MUH 2, OUN 1, OUL 5, PYI 3, RAA 2, SII 5 (+ 3reng), TYR 2, UTA 1</t>
        </r>
      </text>
    </comment>
    <comment ref="G13" authorId="0" shapeId="0" xr:uid="{B9E83803-71C8-437A-B6DD-4C76CD8A7554}">
      <text>
        <r>
          <rPr>
            <sz val="10"/>
            <rFont val="Arial"/>
            <family val="2"/>
          </rPr>
          <t>Luslus 2022: II 1, MER 1, OUL 1, PYI 1, SII 0 (+ 1reng), TYR 1, UTA 1</t>
        </r>
      </text>
    </comment>
    <comment ref="H13" authorId="0" shapeId="0" xr:uid="{C72A76E6-0629-4009-BDF1-24D9D74F1E81}">
      <text>
        <r>
          <rPr>
            <sz val="10"/>
            <rFont val="Arial"/>
            <family val="2"/>
          </rPr>
          <t>Luslus 2021: HAA 1, HAI 4, MER 1, MUH 1, OUN 1, OUL 8, PYI 1, PYI 3, PYÄ 1, RAA 5, SII 3 (+ 1reng), SIL 2, TYR 4</t>
        </r>
      </text>
    </comment>
    <comment ref="I13" authorId="0" shapeId="0" xr:uid="{64032193-1ABA-49D8-AFFC-F5AB2BA2578C}">
      <text>
        <r>
          <rPr>
            <sz val="10"/>
            <rFont val="Arial"/>
            <family val="2"/>
          </rPr>
          <t>Luslus 2020: HAI 1, LIM 1, OUL 5, RAA 2, SII 2, SIL 2, TAI 1</t>
        </r>
      </text>
    </comment>
    <comment ref="J13" authorId="0" shapeId="0" xr:uid="{201C94A9-1018-4C94-B589-F311F188EF6C}">
      <text>
        <r>
          <rPr>
            <sz val="10"/>
            <rFont val="Arial"/>
            <family val="2"/>
          </rPr>
          <t>Luslus 2019: II 1,  KÄR 1, LIM 2, OUN 5, OUL 1, PYI 2, RAA 1, SII 3, TYR 1</t>
        </r>
      </text>
    </comment>
    <comment ref="K13" authorId="0" shapeId="0" xr:uid="{D105E9F2-4786-4272-90F4-D9BFDE38EC77}">
      <text>
        <r>
          <rPr>
            <sz val="8"/>
            <color indexed="8"/>
            <rFont val="Tahoma"/>
            <family val="2"/>
          </rPr>
          <t>Luslus 2018: HAA 2, KEM 1, LIM 1, LUM 1, MER 1, MUH 1, OUN 3, OUL 1, PYI 2, RAA 4, SII 4, TYR 1</t>
        </r>
      </text>
    </comment>
    <comment ref="L13" authorId="0" shapeId="0" xr:uid="{167B8018-DCBF-4CBE-B9DB-364DA898DE71}">
      <text>
        <r>
          <rPr>
            <sz val="8"/>
            <color indexed="8"/>
            <rFont val="Tahoma"/>
            <family val="2"/>
          </rPr>
          <t>Luslus 2017: LIM 1, MER 1, PYI 1, RAA 1, SII(+1 reng), TAI 1</t>
        </r>
      </text>
    </comment>
    <comment ref="M13" authorId="0" shapeId="0" xr:uid="{94427A37-29FA-4B62-861F-D8D1F928F594}">
      <text>
        <r>
          <rPr>
            <sz val="8"/>
            <color indexed="8"/>
            <rFont val="Tahoma"/>
            <family val="2"/>
          </rPr>
          <t>Luslus 2016: LIM 1, MUH 2, OUN 2, OUL 3, PYI 8, RAA 8, SII 7 (+ 1reng), TAI 1, TYR 1</t>
        </r>
      </text>
    </comment>
    <comment ref="N13" authorId="0" shapeId="0" xr:uid="{5807FBCA-A133-4E74-BE5D-DD842B603250}">
      <text>
        <r>
          <rPr>
            <sz val="8"/>
            <color indexed="8"/>
            <rFont val="Tahoma"/>
            <family val="2"/>
          </rPr>
          <t>Luslus 2015: HAI 1, II 1, KEM 1, KÄR 1, LUM 1, MUH 1, OUN 2, OUL 3, PYI 2, RAA 2, SII 3 (+1 reng), SIL 1, TAI 1</t>
        </r>
      </text>
    </comment>
    <comment ref="O13" authorId="0" shapeId="0" xr:uid="{75AE64E0-96A1-419C-B3B6-4A992BC08926}">
      <text>
        <r>
          <rPr>
            <sz val="8"/>
            <color indexed="8"/>
            <rFont val="Tahoma"/>
            <family val="2"/>
          </rPr>
          <t>Luslus 2014: HAA 3, HAI 1, KEM 2, KÄR 1, LIM 2, LUM 1, MER 3, MUH 1, OUN 2, OUL 2, PYI 4, RAA 3, SII 2 (1 reng), SIL 1, TAI 2, TYR 1</t>
        </r>
      </text>
    </comment>
    <comment ref="P13" authorId="0" shapeId="0" xr:uid="{362458B7-4C52-4905-A00D-F5A5D8FA5E60}">
      <text>
        <r>
          <rPr>
            <sz val="8"/>
            <color indexed="8"/>
            <rFont val="Tahoma"/>
            <family val="2"/>
          </rPr>
          <t>Luslus 2013 HAI 2, LIM 4, LUM 3, MER 2, OUN 4, OUL 21 (1n mukana),  PUD 1, PYI 16, RAA 16, SII 10, SIL 3, TAI 1, TYR 3, UTA 3</t>
        </r>
      </text>
    </comment>
    <comment ref="Q13" authorId="0" shapeId="0" xr:uid="{B8A5319F-6729-458F-BDB3-8B0A8DD556C9}">
      <text>
        <r>
          <rPr>
            <sz val="8"/>
            <color indexed="8"/>
            <rFont val="Tahoma"/>
            <family val="2"/>
          </rPr>
          <t>Luslus 2012 II 1, KÄR 1, LIM 3, MER 1, MUH 2, OUN 4, OUL 3, OUS 2, PYI 12, RAA 6, SII 5, SIL 1, TYR 2, VIH 3 (tark. 1.6.2014)</t>
        </r>
      </text>
    </comment>
    <comment ref="R13" authorId="0" shapeId="0" xr:uid="{743A0F11-1A1A-4AC0-8752-9E38BCEA69EB}">
      <text>
        <r>
          <rPr>
            <sz val="8"/>
            <color indexed="8"/>
            <rFont val="Tahoma"/>
            <family val="2"/>
          </rPr>
          <t>Luslus 2011 HAU 1, KII 1, OUN 2, OUL 2, PYI 2, SII 1</t>
        </r>
      </text>
    </comment>
    <comment ref="S13" authorId="0" shapeId="0" xr:uid="{F7972B4F-9F55-413E-A0E6-81B30468CCE2}">
      <text>
        <r>
          <rPr>
            <sz val="8"/>
            <color indexed="8"/>
            <rFont val="Tahoma"/>
            <family val="2"/>
          </rPr>
          <t>Luslus 2010 HAA 3, HAU 3, LIM 2, LUM 1, MER 4, OUN 3, OUL 7 (+1 reng), OUS 4, PYI 8, RAA 14, SII 7 (+1 reng), TAI 1, VIH 2</t>
        </r>
      </text>
    </comment>
    <comment ref="T13" authorId="0" shapeId="0" xr:uid="{459DC77E-4CC1-4194-8649-C25EB6F64B60}">
      <text>
        <r>
          <rPr>
            <sz val="8"/>
            <color indexed="8"/>
            <rFont val="Tahoma"/>
            <family val="2"/>
          </rPr>
          <t xml:space="preserve">Luslus 2009: HAA 2, KEM 1, KÄR 1, MER 1, OUN 2, OUL 3, SII 0 (+1 reng), TAI 1
</t>
        </r>
      </text>
    </comment>
    <comment ref="U13" authorId="0" shapeId="0" xr:uid="{0951DC56-3671-4EE1-9C0B-0A4D46A8CEDD}">
      <text>
        <r>
          <rPr>
            <sz val="8"/>
            <color indexed="8"/>
            <rFont val="Tahoma"/>
            <family val="2"/>
          </rPr>
          <t>Luslus 2008: MER 1, OUN 1, OUL 2, PYI 1, RAA 3, SII 1</t>
        </r>
      </text>
    </comment>
    <comment ref="V13" authorId="1" shapeId="0" xr:uid="{291F5F33-EA33-49A6-A93D-20D7071E991C}">
      <text>
        <r>
          <rPr>
            <sz val="9"/>
            <color indexed="81"/>
            <rFont val="Tahoma"/>
            <family val="2"/>
          </rPr>
          <t>Luslus 2007: HAA 2, HAI 1, KEM 1, KII 1, LIM 1, LUM 5, MER 1, MUH 1, OUN 4, OUL 2, PII 1, PYI 3, PYÄ 1, RAA 1, RAN 1, SII 2</t>
        </r>
      </text>
    </comment>
    <comment ref="F14" authorId="0" shapeId="0" xr:uid="{128FDCE4-3A02-4251-958E-B7F54859C277}">
      <text>
        <r>
          <rPr>
            <sz val="10"/>
            <rFont val="Arial"/>
            <family val="2"/>
          </rPr>
          <t>Tarcya 2023: LIM 0 (+ 1m), OUL 2 (+ 1m), PUD 28 (+3ä, Talkkunaharju = 6), PYI 3, PYÄ 4, SII 0 (+ 1m + 8reng), TAI 51 (Latva-, Lieju- ja Kumpuvaara = 24 + 9 - 9). Kokonaismäärä Tiirassa 108 - muut kuin reviirit 20 = 88 reviiriä.</t>
        </r>
      </text>
    </comment>
    <comment ref="G14" authorId="0" shapeId="0" xr:uid="{07EE81ED-C513-42DF-BC15-0DD2CD34FB31}">
      <text>
        <r>
          <rPr>
            <sz val="10"/>
            <rFont val="Arial"/>
            <family val="2"/>
          </rPr>
          <t>Tarcya 2022: arviointi kesken OUL 3 (+1m +1p), PUD 3, PYI 0 (+1m), PYÄ 4, RAA 1, SII 0 (+ 5 reng), TAI 104</t>
        </r>
      </text>
    </comment>
    <comment ref="H14" authorId="0" shapeId="0" xr:uid="{65CAAA5A-A86B-48FA-A4C1-70EAC26515FE}">
      <text>
        <r>
          <rPr>
            <sz val="10"/>
            <rFont val="Arial"/>
            <family val="2"/>
          </rPr>
          <t>Tarcya 2021: KÄR 1, LUM 1, OUL 6 (+ 1n + 2 reng), PUD 34, PYI 2, PYÄ 8, RAA 1, SII 0 (+ 5 reng), TAI 104</t>
        </r>
      </text>
    </comment>
    <comment ref="I14" authorId="0" shapeId="0" xr:uid="{4DEFAE80-A894-4B7C-87EA-27E04BA23B47}">
      <text>
        <r>
          <rPr>
            <sz val="10"/>
            <rFont val="Arial"/>
            <family val="2"/>
          </rPr>
          <t>Tarcya 2020: KÄR 1, OUL 7 (+ 1m), PUD 12, PYÄ 4,  PYI 0 (+ 2m n-puk), RAA 1 (+ 1m n-puk), SII 0 (+ 2reng, +2m), TAI 45</t>
        </r>
      </text>
    </comment>
    <comment ref="J14" authorId="0" shapeId="0" xr:uid="{B0EF0EB3-8FAC-4AAD-A180-1955F8C8DF49}">
      <text>
        <r>
          <rPr>
            <sz val="10"/>
            <rFont val="Arial"/>
            <family val="2"/>
          </rPr>
          <t>Tarcya 2019: PUD 8 (+ 1 n), SII 0 (+ 3 reng), TAI 19 (+ 3 n)</t>
        </r>
      </text>
    </comment>
    <comment ref="K14" authorId="0" shapeId="0" xr:uid="{3B39D761-77D0-4A46-B010-36A8D471AFD0}">
      <text>
        <r>
          <rPr>
            <sz val="8"/>
            <color indexed="8"/>
            <rFont val="Tahoma"/>
            <family val="2"/>
          </rPr>
          <t>Tarcya 2018: LUM 1, PUD 5, PYÄ 1, TAI 8 (+ 1 n)</t>
        </r>
      </text>
    </comment>
    <comment ref="L14" authorId="0" shapeId="0" xr:uid="{4DEE825D-4E9E-4832-8A34-5512E4524249}">
      <text>
        <r>
          <rPr>
            <sz val="8"/>
            <color indexed="8"/>
            <rFont val="Tahoma"/>
            <family val="2"/>
          </rPr>
          <t>Tarcya 2017: PYÄ 2, SII (+ 1reng), TAI 4</t>
        </r>
      </text>
    </comment>
    <comment ref="M14" authorId="0" shapeId="0" xr:uid="{559B1053-6F80-4911-9001-2CEA58644EB9}">
      <text>
        <r>
          <rPr>
            <sz val="8"/>
            <color indexed="8"/>
            <rFont val="Tahoma"/>
            <family val="2"/>
          </rPr>
          <t>Tarcya 2016: PUD 7, PYÄ 2, SII (+ 1m), TAI 2</t>
        </r>
      </text>
    </comment>
    <comment ref="N14" authorId="0" shapeId="0" xr:uid="{B61B6511-F50B-4CB7-8018-7971B651378D}">
      <text>
        <r>
          <rPr>
            <sz val="8"/>
            <color indexed="8"/>
            <rFont val="Tahoma"/>
            <family val="2"/>
          </rPr>
          <t>Tarcya 2015: PUD 3, TAI 7</t>
        </r>
      </text>
    </comment>
    <comment ref="O14" authorId="0" shapeId="0" xr:uid="{7B453C94-AD29-46B3-9BCF-617099288B24}">
      <text>
        <r>
          <rPr>
            <sz val="8"/>
            <color indexed="8"/>
            <rFont val="Tahoma"/>
            <family val="2"/>
          </rPr>
          <t>Tarcya 2014: PUD 4, SII 1 (2kv k reng), TAI 24 (joissa mm. 1/1 var, /1)</t>
        </r>
      </text>
    </comment>
    <comment ref="P14" authorId="0" shapeId="0" xr:uid="{72531205-E81A-4283-A86E-8669C4E409B9}">
      <text>
        <r>
          <rPr>
            <sz val="8"/>
            <color indexed="8"/>
            <rFont val="Tahoma"/>
            <family val="2"/>
          </rPr>
          <t>Tarcya 2013 PUD 1, PYÄ 2, SII 1, TAI 17</t>
        </r>
      </text>
    </comment>
    <comment ref="Q14" authorId="0" shapeId="0" xr:uid="{537ADE82-1E88-47C2-BC18-A7558B6CC2E8}">
      <text>
        <r>
          <rPr>
            <sz val="8"/>
            <color indexed="8"/>
            <rFont val="Tahoma"/>
            <family val="2"/>
          </rPr>
          <t>Tarcya 2012 PUD 25, PYÄ 3 (tai 4), SII 3 (reng), TAI 22/1  (tark 8.6.2014)</t>
        </r>
      </text>
    </comment>
    <comment ref="R14" authorId="0" shapeId="0" xr:uid="{9412F266-D953-43E5-8595-62E50B7B51F9}">
      <text>
        <r>
          <rPr>
            <sz val="8"/>
            <color indexed="8"/>
            <rFont val="Tahoma"/>
            <family val="2"/>
          </rPr>
          <t>Tarcya 2011 II 1, PYÄ 1, SII 1</t>
        </r>
      </text>
    </comment>
    <comment ref="S14" authorId="0" shapeId="0" xr:uid="{101066E4-5419-47D4-8050-8EE2B9F2AA78}">
      <text>
        <r>
          <rPr>
            <sz val="8"/>
            <color indexed="8"/>
            <rFont val="Tahoma"/>
            <family val="2"/>
          </rPr>
          <t>Tarcya 2010: PUD 12, PYÄ 6, RAA 0 (+1m), SII 0 (+1 reng), TAI 16 (+1 pm, 1p, /1)</t>
        </r>
      </text>
    </comment>
    <comment ref="T14" authorId="0" shapeId="0" xr:uid="{5C60DD64-0584-4D80-B5E4-10DA256F9FDF}">
      <text>
        <r>
          <rPr>
            <sz val="8"/>
            <color indexed="8"/>
            <rFont val="Tahoma"/>
            <family val="2"/>
          </rPr>
          <t>Tarcya 2009: PUD 24, PYÄ 3Ä, TAI 46</t>
        </r>
      </text>
    </comment>
    <comment ref="U14" authorId="0" shapeId="0" xr:uid="{BE6BE6CE-4DEE-4B5C-A30D-6B8810A61F74}">
      <text>
        <r>
          <rPr>
            <sz val="8"/>
            <color indexed="8"/>
            <rFont val="Tahoma"/>
            <family val="2"/>
          </rPr>
          <t>Tarcya 2008: PUD 1</t>
        </r>
      </text>
    </comment>
    <comment ref="V14" authorId="1" shapeId="0" xr:uid="{0804D19F-E18D-477C-ADB5-799E536222B8}">
      <text>
        <r>
          <rPr>
            <sz val="9"/>
            <color indexed="81"/>
            <rFont val="Tahoma"/>
            <family val="2"/>
          </rPr>
          <t>Tarcya 2007: PUD 3, TAI 6</t>
        </r>
      </text>
    </comment>
    <comment ref="F15" authorId="0" shapeId="0" xr:uid="{814218C4-6C88-41AD-9218-177C0990D247}">
      <text>
        <r>
          <rPr>
            <sz val="8"/>
            <color indexed="8"/>
            <rFont val="Tahoma"/>
            <family val="2"/>
          </rPr>
          <t>Loclan 2023: RAA 1</t>
        </r>
      </text>
    </comment>
    <comment ref="I15" authorId="0" shapeId="0" xr:uid="{744FFC69-B358-4B03-949A-3E9046FA7BC5}">
      <text>
        <r>
          <rPr>
            <sz val="10"/>
            <rFont val="Arial"/>
            <family val="2"/>
          </rPr>
          <t>Loclan 2020: KÄR 1</t>
        </r>
      </text>
    </comment>
    <comment ref="N15" authorId="0" shapeId="0" xr:uid="{DF42DC8F-BC4E-4BD7-ACD5-F900B9FC6C63}">
      <text>
        <r>
          <rPr>
            <sz val="8"/>
            <color indexed="8"/>
            <rFont val="Tahoma"/>
            <family val="2"/>
          </rPr>
          <t>Loclan 2015: OUL 1</t>
        </r>
      </text>
    </comment>
    <comment ref="O15" authorId="0" shapeId="0" xr:uid="{E5014D98-B4D0-450F-877D-E6A376F299F9}">
      <text>
        <r>
          <rPr>
            <sz val="8"/>
            <color indexed="8"/>
            <rFont val="Tahoma"/>
            <family val="2"/>
          </rPr>
          <t xml:space="preserve">Loclan 2014: </t>
        </r>
      </text>
    </comment>
    <comment ref="P15" authorId="0" shapeId="0" xr:uid="{2F92DA46-611D-45A6-85E6-39771986A66E}">
      <text>
        <r>
          <rPr>
            <sz val="8"/>
            <color indexed="8"/>
            <rFont val="Tahoma"/>
            <family val="2"/>
          </rPr>
          <t>Loclan 2013</t>
        </r>
      </text>
    </comment>
    <comment ref="Q15" authorId="0" shapeId="0" xr:uid="{45C70B90-04F3-4CE5-93C1-DA0569559024}">
      <text>
        <r>
          <rPr>
            <sz val="8"/>
            <color indexed="8"/>
            <rFont val="Tahoma"/>
            <family val="2"/>
          </rPr>
          <t>Loclan 2012 MUH 1</t>
        </r>
      </text>
    </comment>
    <comment ref="F16" authorId="1" shapeId="0" xr:uid="{E4BD3121-9062-4E25-96CF-CB0935265FAE}">
      <text>
        <r>
          <rPr>
            <sz val="9"/>
            <color indexed="81"/>
            <rFont val="Tahoma"/>
            <family val="2"/>
          </rPr>
          <t>Locnae 2023: KEM 1, LIM 1, MER 1, MUH 1, OUL 0 (+ 1m), PUD 2, SII 1</t>
        </r>
      </text>
    </comment>
    <comment ref="G16" authorId="1" shapeId="0" xr:uid="{A6C21F3D-44C0-4694-8BB4-A37A12316A17}">
      <text>
        <r>
          <rPr>
            <sz val="9"/>
            <color indexed="81"/>
            <rFont val="Tahoma"/>
            <family val="2"/>
          </rPr>
          <t>Locnae 2022: HAI 1, MUH 1, OUN 1, OUL 2, PYI 1, RAA 1</t>
        </r>
      </text>
    </comment>
    <comment ref="H16" authorId="1" shapeId="0" xr:uid="{657E9792-AA83-49E9-A843-108175251F86}">
      <text>
        <r>
          <rPr>
            <sz val="9"/>
            <color indexed="81"/>
            <rFont val="Tahoma"/>
            <family val="2"/>
          </rPr>
          <t>Locnae 2021: KEM 1, LIM 3, OUN 1, RAA 2</t>
        </r>
      </text>
    </comment>
    <comment ref="I16" authorId="0" shapeId="0" xr:uid="{43C2854D-21EF-4D6C-B38F-A9DCDF45E126}">
      <text>
        <r>
          <rPr>
            <sz val="10"/>
            <rFont val="Arial"/>
            <family val="2"/>
          </rPr>
          <t>Locnae 2020: II 1, KEM 2, LUM 1, MUH 1, OUN 2, OUL 2, PYI 4</t>
        </r>
      </text>
    </comment>
    <comment ref="J16" authorId="0" shapeId="0" xr:uid="{5E57CFB6-9A10-4EAF-8F3C-EECF0285732B}">
      <text>
        <r>
          <rPr>
            <sz val="10"/>
            <rFont val="Arial"/>
            <family val="2"/>
          </rPr>
          <t>Locnae 2019: KEM 1, KÄR 1, LIM 1, OUN 2, OUL 1, PYI 4, RAA 2, TYR 1</t>
        </r>
      </text>
    </comment>
    <comment ref="K16" authorId="0" shapeId="0" xr:uid="{89F577E8-AF53-4141-88FB-AF58E4260AAB}">
      <text>
        <r>
          <rPr>
            <sz val="8"/>
            <color indexed="8"/>
            <rFont val="Tahoma"/>
            <family val="2"/>
          </rPr>
          <t>Locnae 2018: KEM 1, OUL 1, PYI 2</t>
        </r>
      </text>
    </comment>
    <comment ref="L16" authorId="0" shapeId="0" xr:uid="{532BA21C-7817-477E-AA02-F8B438FF8BF2}">
      <text>
        <r>
          <rPr>
            <sz val="8"/>
            <color indexed="8"/>
            <rFont val="Tahoma"/>
            <family val="2"/>
          </rPr>
          <t>Locnae 2017: LIM 1, RAA 1, SII 1, TYR 1
Tiiran ulkopuolelta: 4.7. RAA Kultalanperä 1 (Kari Varpenius).</t>
        </r>
      </text>
    </comment>
    <comment ref="M16" authorId="0" shapeId="0" xr:uid="{8EDBDCD1-E672-48E7-8528-41459753E3E0}">
      <text>
        <r>
          <rPr>
            <sz val="8"/>
            <color indexed="8"/>
            <rFont val="Tahoma"/>
            <family val="2"/>
          </rPr>
          <t>Locnae 2016: HAI 1, LUM 1, OUL 3, PYI 1, SII 3, TYR 2</t>
        </r>
      </text>
    </comment>
    <comment ref="N16" authorId="0" shapeId="0" xr:uid="{C822BC4D-0F6E-4AC6-9468-B32154359273}">
      <text>
        <r>
          <rPr>
            <sz val="8"/>
            <color indexed="8"/>
            <rFont val="Tahoma"/>
            <family val="2"/>
          </rPr>
          <t>Locnae 2015: HAA 1, KEM 1, LIM 1, LUM 1, OUN 3, OUL 3, RAA 1, SII 1, TYR 3</t>
        </r>
      </text>
    </comment>
    <comment ref="O16" authorId="0" shapeId="0" xr:uid="{DC1B78CA-1716-4B85-B004-4B40EE0AC9A6}">
      <text>
        <r>
          <rPr>
            <sz val="8"/>
            <color indexed="8"/>
            <rFont val="Tahoma"/>
            <family val="2"/>
          </rPr>
          <t>Locnae 2014: HAI 1, LUM 1, OUL 1, PYI 1, RAA 2, SII 1 (sis 1 reng), TYR 2</t>
        </r>
      </text>
    </comment>
    <comment ref="P16" authorId="0" shapeId="0" xr:uid="{708AD98A-E376-4533-BF46-B7F33DFB09B1}">
      <text>
        <r>
          <rPr>
            <sz val="8"/>
            <color indexed="8"/>
            <rFont val="Tahoma"/>
            <family val="2"/>
          </rPr>
          <t>Locnae 2013 HAI 1, II 1, KÄR 1, LIM 2, MER 1, OUN 5, OUL 1, PYI 5, RAA 5, SII 4, SIL 1, TAI 1, TYR 1</t>
        </r>
      </text>
    </comment>
    <comment ref="Q16" authorId="0" shapeId="0" xr:uid="{FCAB2B87-7D30-4978-ADA6-9E12CAABEE1A}">
      <text>
        <r>
          <rPr>
            <sz val="8"/>
            <color indexed="8"/>
            <rFont val="Tahoma"/>
            <family val="2"/>
          </rPr>
          <t>Locnae 2012 HAA 2, II 1, LIM 1, MER 1, MUH 1, OUN 1, OUL 1, OUS 2, PYÄ 1, RAA 1, SII 2, SIL 2, TYR 2, UTA 1 (tark. 1.6.2014)</t>
        </r>
      </text>
    </comment>
    <comment ref="R16" authorId="0" shapeId="0" xr:uid="{FC84CF86-E42D-4634-917D-42EA22000738}">
      <text>
        <r>
          <rPr>
            <sz val="8"/>
            <color indexed="8"/>
            <rFont val="Tahoma"/>
            <family val="2"/>
          </rPr>
          <t>Locnae 2011 MUH 2, OUL 1, OUS 1, PYI 2, RAA 1, SII 3, VIH 1</t>
        </r>
      </text>
    </comment>
    <comment ref="S16" authorId="0" shapeId="0" xr:uid="{E66562E9-83A7-47EF-BB2D-69EE8399841E}">
      <text>
        <r>
          <rPr>
            <sz val="8"/>
            <color indexed="8"/>
            <rFont val="Tahoma"/>
            <family val="2"/>
          </rPr>
          <t>Locnae 2010: HAI 1, KÄR 1, MUH 1, PYI 3, PYÄ 1, RAA 1, SII 1, SIL 1</t>
        </r>
      </text>
    </comment>
    <comment ref="T16" authorId="0" shapeId="0" xr:uid="{DDFC1230-6F9D-4F9E-9540-A1AC226893A7}">
      <text>
        <r>
          <rPr>
            <sz val="8"/>
            <color indexed="8"/>
            <rFont val="Tahoma"/>
            <family val="2"/>
          </rPr>
          <t>Locnae 2009: HAA 3, HAI 2, HAU 1, II 2, KEM 3, LIM 2, MUH 1, OUN 1, OUL 2, RAA 4, SII 2, SIL 2, TAI 1</t>
        </r>
      </text>
    </comment>
    <comment ref="U16" authorId="0" shapeId="0" xr:uid="{8B71D435-5A98-48F3-B4C7-783E9BA92B88}">
      <text>
        <r>
          <rPr>
            <sz val="8"/>
            <color indexed="8"/>
            <rFont val="Tahoma"/>
            <family val="2"/>
          </rPr>
          <t>Locnae 2008: HAU 1, KEM 1, PYI 1, PYÄ 2, SII 1, SIL 1, TAI 1</t>
        </r>
      </text>
    </comment>
    <comment ref="V16" authorId="1" shapeId="0" xr:uid="{4BC38F94-FF94-4DBE-9A4E-23646BF56D52}">
      <text>
        <r>
          <rPr>
            <sz val="9"/>
            <color indexed="81"/>
            <rFont val="Tahoma"/>
            <family val="2"/>
          </rPr>
          <t>Locnae 2007: KÄR 2, LUM 1, MER 2, MUH 2, OUN 3, PII 2, PUL 1, PYI 1, PYÄ 1, RAA 1, SII 1, TYR 2</t>
        </r>
      </text>
    </comment>
    <comment ref="F17" authorId="0" shapeId="0" xr:uid="{64143415-577D-47EB-A6F6-0C416CD8ED30}">
      <text>
        <r>
          <rPr>
            <sz val="8"/>
            <color indexed="8"/>
            <rFont val="Tahoma"/>
            <family val="2"/>
          </rPr>
          <t>Locflu 2023: II 1, LUM 1, OUN 2, RAA 1, TYR 1</t>
        </r>
      </text>
    </comment>
    <comment ref="G17" authorId="0" shapeId="0" xr:uid="{5B0300DC-A8CC-466D-A0D2-D7FB72C52DF7}">
      <text>
        <r>
          <rPr>
            <sz val="8"/>
            <color indexed="8"/>
            <rFont val="Tahoma"/>
            <family val="2"/>
          </rPr>
          <t>Locflu 2022: OUL 1</t>
        </r>
      </text>
    </comment>
    <comment ref="H17" authorId="0" shapeId="0" xr:uid="{87DC66CC-9150-47FE-BAAD-4BA380D255ED}">
      <text>
        <r>
          <rPr>
            <sz val="8"/>
            <color indexed="8"/>
            <rFont val="Tahoma"/>
            <family val="2"/>
          </rPr>
          <t>Locflu 2021: II 1</t>
        </r>
      </text>
    </comment>
    <comment ref="I17" authorId="0" shapeId="0" xr:uid="{FC16B23A-C941-4C1D-8425-B112789E669D}">
      <text>
        <r>
          <rPr>
            <sz val="8"/>
            <color indexed="8"/>
            <rFont val="Tahoma"/>
            <family val="2"/>
          </rPr>
          <t>Locflu 2020: SIL 1</t>
        </r>
      </text>
    </comment>
    <comment ref="K17" authorId="0" shapeId="0" xr:uid="{DE18BE74-423C-4E98-B38D-21CCA5E69057}">
      <text>
        <r>
          <rPr>
            <sz val="8"/>
            <color indexed="8"/>
            <rFont val="Tahoma"/>
            <family val="2"/>
          </rPr>
          <t>Locflu 2018: OUL 1</t>
        </r>
      </text>
    </comment>
    <comment ref="L17" authorId="0" shapeId="0" xr:uid="{4CC6724A-EE01-406C-865E-2DA3E69460F5}">
      <text>
        <r>
          <rPr>
            <sz val="8"/>
            <color indexed="8"/>
            <rFont val="Tahoma"/>
            <family val="2"/>
          </rPr>
          <t xml:space="preserve">Locflu 2017: </t>
        </r>
      </text>
    </comment>
    <comment ref="M17" authorId="0" shapeId="0" xr:uid="{51BBEB83-0149-4CF7-ACC6-8650153AD949}">
      <text>
        <r>
          <rPr>
            <sz val="8"/>
            <color indexed="8"/>
            <rFont val="Tahoma"/>
            <family val="2"/>
          </rPr>
          <t>Locflu 2016: HAA 1</t>
        </r>
      </text>
    </comment>
    <comment ref="N17" authorId="0" shapeId="0" xr:uid="{48B1989E-B9F3-4405-B263-768C87A2D885}">
      <text>
        <r>
          <rPr>
            <sz val="8"/>
            <color indexed="8"/>
            <rFont val="Tahoma"/>
            <family val="2"/>
          </rPr>
          <t>Locflu 2015: HAA 1</t>
        </r>
      </text>
    </comment>
    <comment ref="O17" authorId="0" shapeId="0" xr:uid="{508273C5-C7D6-4DC2-BD24-98D0FF5CD892}">
      <text>
        <r>
          <rPr>
            <sz val="8"/>
            <color indexed="8"/>
            <rFont val="Tahoma"/>
            <family val="2"/>
          </rPr>
          <t>Locflu 2014: PYI 1, SIL 2</t>
        </r>
      </text>
    </comment>
    <comment ref="P17" authorId="0" shapeId="0" xr:uid="{19F93682-6D7E-4EE7-B48F-41B64AB42D0A}">
      <text>
        <r>
          <rPr>
            <sz val="8"/>
            <color indexed="8"/>
            <rFont val="Tahoma"/>
            <family val="2"/>
          </rPr>
          <t>Locflu 2013 HAA 1, LUM 1, OUN 1, RAA 2, SIL 1</t>
        </r>
      </text>
    </comment>
    <comment ref="Q17" authorId="0" shapeId="0" xr:uid="{33652664-6E13-4513-B1C9-CD4575505BF8}">
      <text>
        <r>
          <rPr>
            <sz val="8"/>
            <color indexed="8"/>
            <rFont val="Tahoma"/>
            <family val="2"/>
          </rPr>
          <t>Locflu 2012</t>
        </r>
      </text>
    </comment>
    <comment ref="R17" authorId="0" shapeId="0" xr:uid="{A55A80AC-826D-4549-9882-92165A45F145}">
      <text>
        <r>
          <rPr>
            <sz val="8"/>
            <color indexed="8"/>
            <rFont val="Tahoma"/>
            <family val="2"/>
          </rPr>
          <t xml:space="preserve">Locflu 2011 </t>
        </r>
      </text>
    </comment>
    <comment ref="S17" authorId="0" shapeId="0" xr:uid="{E1AE5388-DAFF-49C9-834B-FF600990643A}">
      <text>
        <r>
          <rPr>
            <sz val="8"/>
            <color indexed="8"/>
            <rFont val="Tahoma"/>
            <family val="2"/>
          </rPr>
          <t>Locflu 2010: HAI 1, LUM 1, PYI 1, PYÄ 1, SII 3</t>
        </r>
      </text>
    </comment>
    <comment ref="U17" authorId="0" shapeId="0" xr:uid="{E72F7C4E-ED96-480D-AD46-CCF492859989}">
      <text>
        <r>
          <rPr>
            <sz val="8"/>
            <color indexed="8"/>
            <rFont val="Tahoma"/>
            <family val="2"/>
          </rPr>
          <t>Locflu 2008: PYI 1</t>
        </r>
      </text>
    </comment>
    <comment ref="V17" authorId="1" shapeId="0" xr:uid="{385AB2A5-C61A-4FEF-97B8-B097AD764070}">
      <text>
        <r>
          <rPr>
            <sz val="9"/>
            <color indexed="81"/>
            <rFont val="Tahoma"/>
            <family val="2"/>
          </rPr>
          <t>Locflu 2007: HAA 1, OUN 1, PYI 2, RAA 1</t>
        </r>
      </text>
    </comment>
    <comment ref="G18" authorId="1" shapeId="0" xr:uid="{0E419DB0-F8EA-4D2B-9795-C96576B211D6}">
      <text>
        <r>
          <rPr>
            <sz val="9"/>
            <color indexed="81"/>
            <rFont val="Tahoma"/>
            <family val="2"/>
          </rPr>
          <t>Loclus 2022: HAI 1</t>
        </r>
      </text>
    </comment>
    <comment ref="H18" authorId="1" shapeId="0" xr:uid="{A3675604-722F-4E36-8C0B-27D31751BC28}">
      <text>
        <r>
          <rPr>
            <sz val="9"/>
            <color indexed="81"/>
            <rFont val="Tahoma"/>
            <family val="2"/>
          </rPr>
          <t>Loclus 2021: SII 0 (+ 1reng)</t>
        </r>
      </text>
    </comment>
    <comment ref="K18" authorId="0" shapeId="0" xr:uid="{C8024B25-719E-41D8-BEBD-FCD1F82A89B9}">
      <text>
        <r>
          <rPr>
            <sz val="10"/>
            <rFont val="Arial"/>
            <family val="2"/>
          </rPr>
          <t xml:space="preserve"> </t>
        </r>
      </text>
    </comment>
    <comment ref="L18" authorId="0" shapeId="0" xr:uid="{4B678DF5-8D20-44E2-87CC-91362EE5BF2F}">
      <text>
        <r>
          <rPr>
            <sz val="8"/>
            <color indexed="8"/>
            <rFont val="Tahoma"/>
            <family val="2"/>
          </rPr>
          <t>Loclus 2017: RAA 1</t>
        </r>
      </text>
    </comment>
    <comment ref="M18" authorId="0" shapeId="0" xr:uid="{8DE75200-61FF-495A-B7E4-0609B1375A96}">
      <text>
        <r>
          <rPr>
            <sz val="10"/>
            <rFont val="Arial"/>
            <family val="2"/>
          </rPr>
          <t xml:space="preserve"> </t>
        </r>
      </text>
    </comment>
    <comment ref="N18" authorId="0" shapeId="0" xr:uid="{035F058C-20A2-42A4-93B5-4754BE61F68C}">
      <text>
        <r>
          <rPr>
            <sz val="8"/>
            <color indexed="8"/>
            <rFont val="Tahoma"/>
            <family val="2"/>
          </rPr>
          <t>kunnittain</t>
        </r>
      </text>
    </comment>
    <comment ref="O18" authorId="0" shapeId="0" xr:uid="{E2B894F6-2D4C-4E8F-B333-031C97FA614A}">
      <text>
        <r>
          <rPr>
            <sz val="8"/>
            <color indexed="8"/>
            <rFont val="Tahoma"/>
            <family val="2"/>
          </rPr>
          <t>kunnittain</t>
        </r>
      </text>
    </comment>
    <comment ref="P18" authorId="0" shapeId="0" xr:uid="{EA373399-DB34-4686-9877-C05E2D9DD18A}">
      <text>
        <r>
          <rPr>
            <sz val="8"/>
            <color indexed="8"/>
            <rFont val="Tahoma"/>
            <family val="2"/>
          </rPr>
          <t>kunnittain</t>
        </r>
      </text>
    </comment>
    <comment ref="Q18" authorId="0" shapeId="0" xr:uid="{39DD464D-C3B6-4D74-AACD-941180226ADC}">
      <text>
        <r>
          <rPr>
            <sz val="8"/>
            <color indexed="8"/>
            <rFont val="Tahoma"/>
            <family val="2"/>
          </rPr>
          <t>kunnittain</t>
        </r>
      </text>
    </comment>
    <comment ref="R18" authorId="0" shapeId="0" xr:uid="{2BCD5E8E-CF7E-49D0-BA9F-802E6C7E8E57}">
      <text>
        <r>
          <rPr>
            <sz val="8"/>
            <color indexed="8"/>
            <rFont val="Tahoma"/>
            <family val="2"/>
          </rPr>
          <t>kunnittain</t>
        </r>
      </text>
    </comment>
    <comment ref="U18" authorId="0" shapeId="0" xr:uid="{69857C56-76CD-4976-8506-6697A77E1CD5}">
      <text>
        <r>
          <rPr>
            <sz val="8"/>
            <color indexed="8"/>
            <rFont val="Tahoma"/>
            <family val="2"/>
          </rPr>
          <t>Loclus 2008: OUL 1</t>
        </r>
      </text>
    </comment>
    <comment ref="J19" authorId="0" shapeId="0" xr:uid="{16B2B69A-1AA2-4C73-92B0-20C18EFFACB8}">
      <text>
        <r>
          <rPr>
            <sz val="10"/>
            <rFont val="Arial"/>
            <family val="2"/>
          </rPr>
          <t>Iducal 2019: HAI 1</t>
        </r>
      </text>
    </comment>
    <comment ref="K19" authorId="0" shapeId="0" xr:uid="{D8230B3A-F489-407D-B719-4A3AE6CAA4C8}">
      <text>
        <r>
          <rPr>
            <sz val="9"/>
            <color indexed="8"/>
            <rFont val="Tahoma"/>
            <family val="2"/>
          </rPr>
          <t>Hipcal 2018:</t>
        </r>
      </text>
    </comment>
    <comment ref="L19" authorId="0" shapeId="0" xr:uid="{E4B74F8E-D66A-4CD1-ACF7-6B2FBCE237FA}">
      <text>
        <r>
          <rPr>
            <sz val="9"/>
            <color indexed="8"/>
            <rFont val="Tahoma"/>
            <family val="2"/>
          </rPr>
          <t>Hipcal 2017</t>
        </r>
      </text>
    </comment>
    <comment ref="M19" authorId="0" shapeId="0" xr:uid="{ED68AFE2-C8EC-403A-BE84-F00BADDEC612}">
      <text>
        <r>
          <rPr>
            <sz val="9"/>
            <color indexed="8"/>
            <rFont val="Tahoma"/>
            <family val="2"/>
          </rPr>
          <t>Hipcal 2016: LUM 1</t>
        </r>
      </text>
    </comment>
    <comment ref="N19" authorId="0" shapeId="0" xr:uid="{62789C8B-85DE-44EB-A816-FA0895B7A36E}">
      <text>
        <r>
          <rPr>
            <sz val="9"/>
            <color indexed="8"/>
            <rFont val="Tahoma"/>
            <family val="2"/>
          </rPr>
          <t>Hipcal 2015</t>
        </r>
      </text>
    </comment>
    <comment ref="O19" authorId="0" shapeId="0" xr:uid="{1C00F2E6-489A-4793-A070-28CEA81F5084}">
      <text>
        <r>
          <rPr>
            <sz val="9"/>
            <color indexed="8"/>
            <rFont val="Tahoma"/>
            <family val="2"/>
          </rPr>
          <t>Hipcal 2014</t>
        </r>
      </text>
    </comment>
    <comment ref="P19" authorId="0" shapeId="0" xr:uid="{28AF4098-55BF-4D3D-AAA9-26E7B7D8DFE3}">
      <text>
        <r>
          <rPr>
            <sz val="9"/>
            <color indexed="8"/>
            <rFont val="Tahoma"/>
            <family val="2"/>
          </rPr>
          <t>Hipcal 2013: LUM 1, SII 1</t>
        </r>
      </text>
    </comment>
    <comment ref="F20" authorId="0" shapeId="0" xr:uid="{B4C55E28-DA01-46A8-9013-1816F96BC2C6}">
      <text>
        <r>
          <rPr>
            <sz val="10"/>
            <rFont val="Arial"/>
            <family val="2"/>
          </rPr>
          <t>Hipict 2023: HAI 1, OUN 1, RAA 3, SII 1, SIL 1, TYR 1</t>
        </r>
      </text>
    </comment>
    <comment ref="G20" authorId="0" shapeId="0" xr:uid="{9E59C7C6-9A29-493C-9F1B-371B4702DA97}">
      <text>
        <r>
          <rPr>
            <sz val="10"/>
            <rFont val="Arial"/>
            <family val="2"/>
          </rPr>
          <t>Hipict 2022: OUL 2, PYI 1, RAA 1, SII 0 (+ 1reng), TAI 1</t>
        </r>
      </text>
    </comment>
    <comment ref="H20" authorId="0" shapeId="0" xr:uid="{E85DB375-8188-4A92-A9B6-BFF792E5AD01}">
      <text>
        <r>
          <rPr>
            <sz val="10"/>
            <rFont val="Arial"/>
            <family val="2"/>
          </rPr>
          <t>Hipict 2021: LIM 1</t>
        </r>
      </text>
    </comment>
    <comment ref="I20" authorId="0" shapeId="0" xr:uid="{AE6519CB-0540-48CC-AF77-2527FCEE45C8}">
      <text>
        <r>
          <rPr>
            <sz val="10"/>
            <rFont val="Arial"/>
            <family val="2"/>
          </rPr>
          <t>Hipict 2020. LIM 3, OUL 1, RAA 2, SIL 1</t>
        </r>
      </text>
    </comment>
    <comment ref="J20" authorId="0" shapeId="0" xr:uid="{C99447C8-700D-4241-8A0C-3D56AF49FE17}">
      <text>
        <r>
          <rPr>
            <sz val="10"/>
            <rFont val="Arial"/>
            <family val="2"/>
          </rPr>
          <t>Hipict 2019: HAA 1, LIM 1, OUL 1, SII 2 (+ 1n)</t>
        </r>
      </text>
    </comment>
    <comment ref="K20" authorId="0" shapeId="0" xr:uid="{DE5D4FBF-C02A-4816-9AE6-C4DED7DDDCA7}">
      <text>
        <r>
          <rPr>
            <sz val="8"/>
            <color indexed="8"/>
            <rFont val="Tahoma"/>
            <family val="2"/>
          </rPr>
          <t>Hipict 2018: HAI 1, SII 2 (+ 3reng)</t>
        </r>
      </text>
    </comment>
    <comment ref="L20" authorId="0" shapeId="0" xr:uid="{1E89BF67-03FF-4100-A175-4052273E5D7B}">
      <text>
        <r>
          <rPr>
            <sz val="8"/>
            <color indexed="8"/>
            <rFont val="Tahoma"/>
            <family val="2"/>
          </rPr>
          <t>Hipict 2017: SII 1</t>
        </r>
      </text>
    </comment>
    <comment ref="M20" authorId="0" shapeId="0" xr:uid="{6B6C6E0F-6FAF-4AC1-B0BD-2BB430D4F804}">
      <text>
        <r>
          <rPr>
            <sz val="8"/>
            <color indexed="8"/>
            <rFont val="Tahoma"/>
            <family val="2"/>
          </rPr>
          <t>Hipict 2016: OUL 2, SII 1</t>
        </r>
      </text>
    </comment>
    <comment ref="N20" authorId="0" shapeId="0" xr:uid="{199145A3-196C-4C2E-943A-99F4AF755A94}">
      <text>
        <r>
          <rPr>
            <sz val="8"/>
            <color indexed="8"/>
            <rFont val="Tahoma"/>
            <family val="2"/>
          </rPr>
          <t>Hipict 2015: LIM 1, OUN 1, OUL 1, SII 0 (+1 reng)</t>
        </r>
      </text>
    </comment>
    <comment ref="O20" authorId="0" shapeId="0" xr:uid="{2A30DDE0-7113-4A9A-94FD-C4ED7207BEEB}">
      <text>
        <r>
          <rPr>
            <sz val="8"/>
            <color indexed="8"/>
            <rFont val="Tahoma"/>
            <family val="2"/>
          </rPr>
          <t>Hipict 2014: HAI 1, LIM 2, OUL 1, PYI 1, RAA 1, SII 1, TYR 2 (1/1)</t>
        </r>
      </text>
    </comment>
    <comment ref="P20" authorId="0" shapeId="0" xr:uid="{8BA39130-7D52-43E4-8268-6AA64EE09C2D}">
      <text>
        <r>
          <rPr>
            <sz val="8"/>
            <color indexed="8"/>
            <rFont val="Tahoma"/>
            <family val="2"/>
          </rPr>
          <t>Hipict 2013 RAA 2</t>
        </r>
      </text>
    </comment>
    <comment ref="Q20" authorId="0" shapeId="0" xr:uid="{FC91A1BE-ADF3-4B39-ACE6-6C658FF29A6E}">
      <text>
        <r>
          <rPr>
            <sz val="8"/>
            <color indexed="8"/>
            <rFont val="Tahoma"/>
            <family val="2"/>
          </rPr>
          <t>Hipict 2012 HAI 1, II 1, PYI 1, SII 2  (tark 1.6.2014)</t>
        </r>
      </text>
    </comment>
    <comment ref="R20" authorId="0" shapeId="0" xr:uid="{B4B40D8A-F6B1-497F-AFF1-55D4F3BFC6A7}">
      <text>
        <r>
          <rPr>
            <sz val="8"/>
            <color indexed="8"/>
            <rFont val="Tahoma"/>
            <family val="2"/>
          </rPr>
          <t>Hipict 2011 OUL 1, RAA 1</t>
        </r>
      </text>
    </comment>
    <comment ref="S20" authorId="0" shapeId="0" xr:uid="{625DB928-1B83-4A98-8418-AE0BCFF21294}">
      <text>
        <r>
          <rPr>
            <sz val="8"/>
            <color indexed="8"/>
            <rFont val="Tahoma"/>
            <family val="2"/>
          </rPr>
          <t>Hipict 2010: II 1, KÄR 1, LUM 1, OUL 1, PYI 1, UTA 1</t>
        </r>
      </text>
    </comment>
    <comment ref="T20" authorId="0" shapeId="0" xr:uid="{D29B2FB6-01C6-45FA-9E6D-C4F72500EBCF}">
      <text>
        <r>
          <rPr>
            <sz val="8"/>
            <color indexed="8"/>
            <rFont val="Tahoma"/>
            <family val="2"/>
          </rPr>
          <t>Hipict 2009: HAI 4, TAI 1</t>
        </r>
      </text>
    </comment>
    <comment ref="U20" authorId="0" shapeId="0" xr:uid="{53CA63C4-627E-4C73-A37B-95A40B97CACC}">
      <text>
        <r>
          <rPr>
            <sz val="8"/>
            <color indexed="8"/>
            <rFont val="Tahoma"/>
            <family val="2"/>
          </rPr>
          <t>Hipict 2008: HAI 1, KII 1, MUH 1, OUL 1</t>
        </r>
      </text>
    </comment>
    <comment ref="V20" authorId="1" shapeId="0" xr:uid="{A5363B6E-9B45-49F0-88F9-C51095AE4824}">
      <text>
        <r>
          <rPr>
            <sz val="9"/>
            <color indexed="81"/>
            <rFont val="Tahoma"/>
            <family val="2"/>
          </rPr>
          <t>Hipict 2007: HAI 1, HAU 1, OUL 0 (+ 1reng), PYÄ 1, SII 1 (+ 4reng), UTA 1</t>
        </r>
      </text>
    </comment>
    <comment ref="F21" authorId="0" shapeId="0" xr:uid="{D5C4D872-277F-4843-96FB-CA585249D7FA}">
      <text>
        <r>
          <rPr>
            <sz val="8"/>
            <color indexed="8"/>
            <rFont val="Tahoma"/>
            <family val="2"/>
          </rPr>
          <t>Loclus 2023: RAA 1</t>
        </r>
      </text>
    </comment>
    <comment ref="F22" authorId="1" shapeId="0" xr:uid="{44F3D7F5-F411-4F66-B720-547FF88B51F8}">
      <text>
        <r>
          <rPr>
            <sz val="9"/>
            <color indexed="81"/>
            <rFont val="Tahoma"/>
            <family val="2"/>
          </rPr>
          <t>Acrdum 2023: HAA 5, II 1, KEM 3, KÄR 1, LIM 3, MER 5, MUH 3, OUL 1, OUN 9, PYI 3, RAA 2, SIL 3, TAI 1, TYR 1, UTA 1</t>
        </r>
      </text>
    </comment>
    <comment ref="G22" authorId="1" shapeId="0" xr:uid="{93D51B3F-1AEC-4521-B45D-4A63DF331B5C}">
      <text>
        <r>
          <rPr>
            <sz val="9"/>
            <color indexed="81"/>
            <rFont val="Tahoma"/>
            <family val="2"/>
          </rPr>
          <t>Acrdum 2022: HAA 1, II 1, KEM 3, KÄR 2, LIM 2, MER 2, MUH 1, OUN 5, OUL 4, PYI 1, RAA 2, SIL 2, TYR 5</t>
        </r>
      </text>
    </comment>
    <comment ref="H22" authorId="1" shapeId="0" xr:uid="{4447E76B-7C65-4700-A51D-EC8732CA57B9}">
      <text>
        <r>
          <rPr>
            <sz val="9"/>
            <color indexed="81"/>
            <rFont val="Tahoma"/>
            <family val="2"/>
          </rPr>
          <t>Acrdum 2021: HAA 2, HAI 2, II 3, KEM 6, KÄR 1, LIM 2, LUM 8, MER 7, MUH 3, OUN 13, OUL 9, PUD 3, PYI 3, PYÄ 1, RAA 2, SII 4, SIL 12,TAI 3, TYR 3, UTA 3</t>
        </r>
      </text>
    </comment>
    <comment ref="I22" authorId="0" shapeId="0" xr:uid="{24A1F86A-AEB2-4884-8B79-646316D22940}">
      <text>
        <r>
          <rPr>
            <sz val="10"/>
            <rFont val="Arial"/>
            <family val="2"/>
          </rPr>
          <t>Acrdum 2020: HAA 1, HAI 10, KEM 4, KÄR 1, LIM 8, LUM 9, MER 3, MUH 6, OUN 12, OUL 9, PUD 1, PYI 6, RAA 22, SII 8 (+ 3 pm), SIL 1, TAI 1, TYR 6, UTA 1</t>
        </r>
      </text>
    </comment>
    <comment ref="J22" authorId="0" shapeId="0" xr:uid="{F762666D-A402-465B-819C-C7AD425FD385}">
      <text>
        <r>
          <rPr>
            <sz val="10"/>
            <rFont val="Arial"/>
            <family val="2"/>
          </rPr>
          <t xml:space="preserve">Acrdum 2019: HAA 7, HAI 4, II 2, KEM 6, LIM 8, LUM 4, MER 10, MUH 4, OUN 26, OUL 31, PUD 2, PYI 10, RAA 26, SII 10, SIL 2, TAI 1, TYR 5, UTA 4
</t>
        </r>
      </text>
    </comment>
    <comment ref="K22" authorId="0" shapeId="0" xr:uid="{381F7ECA-6A72-492D-91A0-46731B0663F0}">
      <text>
        <r>
          <rPr>
            <sz val="8"/>
            <color indexed="8"/>
            <rFont val="Tahoma"/>
            <family val="2"/>
          </rPr>
          <t>Acrdum 2018: HAI 1, KEM 4, LIM 2, LUM 1, OUN 7, OUL 1, PYÄ 1, RAA 1, SII 3, TYR 1</t>
        </r>
      </text>
    </comment>
    <comment ref="L22" authorId="0" shapeId="0" xr:uid="{6373264D-BA79-47EB-9CB9-CBB6BB1FBDB8}">
      <text>
        <r>
          <rPr>
            <sz val="8"/>
            <color indexed="8"/>
            <rFont val="Tahoma"/>
            <family val="2"/>
          </rPr>
          <t>Acrdum 2017: HAI 1, KEM 1, LIM 9, LUM 1, MER 6, OUN 4, OUL 4, PUD 1, PYI 4, RAA 1, SIL 2 ja TYR 1
Tiiran ulkopuolelta 3.7. PYI Parhalahti Lintutorni 1 (Kari Varpenius), 4.7. OUL Tuira, Hartaanselkä 1Ä (Esa Aalto, Jorma Aalto)</t>
        </r>
      </text>
    </comment>
    <comment ref="M22" authorId="0" shapeId="0" xr:uid="{A1F8BF5D-D8C9-4369-938F-DB276E460869}">
      <text>
        <r>
          <rPr>
            <sz val="8"/>
            <color indexed="8"/>
            <rFont val="Tahoma"/>
            <family val="2"/>
          </rPr>
          <t>Acrdum 2016: KEM 2, LIM 3, MER 1, MUH 1, OUN 2, OUL 15, PUD 1, PYI 14, PYÄ 1, RAA 11, SII 3 (+ 4reng), SIL 1, TAI 1, TYR 1</t>
        </r>
      </text>
    </comment>
    <comment ref="N22" authorId="0" shapeId="0" xr:uid="{5E2B073E-C60A-4991-92BE-A094B741BE31}">
      <text>
        <r>
          <rPr>
            <sz val="8"/>
            <color indexed="8"/>
            <rFont val="Tahoma"/>
            <family val="2"/>
          </rPr>
          <t>Acrdum 2015: MER 1, MUH 2, OUN 4, OUL 6, PYI 4, RAA 7, SIL 2, TYR 1</t>
        </r>
      </text>
    </comment>
    <comment ref="O22" authorId="0" shapeId="0" xr:uid="{38A418F7-4487-4088-BDF5-123AD22FCAAE}">
      <text>
        <r>
          <rPr>
            <sz val="8"/>
            <color indexed="8"/>
            <rFont val="Tahoma"/>
            <family val="2"/>
          </rPr>
          <t>Acrdum 2014: HAA 2, HAI 2, KEM 3, KÄR 5, LIM 9, LUM 3, MER 7, MUH 2, OUN 29, OUL 25 (sis. 1 +1kv reng), PUD 2, PYI 23, PYÄ 3, RAA 27, SII 7, SIL 14 (lisäksi 1 pull), TAI 1, TYR 3</t>
        </r>
      </text>
    </comment>
    <comment ref="P22" authorId="0" shapeId="0" xr:uid="{BB6C2F3C-5D47-4240-918E-516CBE8FE0D1}">
      <text>
        <r>
          <rPr>
            <sz val="8"/>
            <color indexed="8"/>
            <rFont val="Tahoma"/>
            <family val="2"/>
          </rPr>
          <t>Acrdum 2013 HAI 1, II 1, KEM 4, KÄR 1, LIM 3, LUM 3, MER 5, MUH 2, OUN 10, OUL 7, PUD 2, PYI 25, RAA 22, SII 11, SIL 13, TAI 1, TYR 9, UTA 2</t>
        </r>
      </text>
    </comment>
    <comment ref="Q22" authorId="0" shapeId="0" xr:uid="{EF2584A9-EB85-46A7-9F7E-3315DF65A81B}">
      <text>
        <r>
          <rPr>
            <sz val="8"/>
            <color indexed="8"/>
            <rFont val="Tahoma"/>
            <family val="2"/>
          </rPr>
          <t>Acrdum 2012 HAA 3, HAI 1, II 1, KEM 2, KÄR 3, LIM 2, MER 1, MUH 3, OUN 5, OUL 2, PYI 12, PYÄ 2, RAA 6, SIL 3, TAI 1, VIH 1 (tark 1.6.2014)</t>
        </r>
      </text>
    </comment>
    <comment ref="R22" authorId="0" shapeId="0" xr:uid="{CCEDB1B0-B0C5-4CAB-8664-750C22FC876A}">
      <text>
        <r>
          <rPr>
            <sz val="8"/>
            <color indexed="8"/>
            <rFont val="Tahoma"/>
            <family val="2"/>
          </rPr>
          <t>Acrdum 2011 HAA 2, HAI 2, HAU 1, II 1, KEM 1, OUL 5, PYI 2, RAA 4, SII 4, SIL 1, TAI 2, VIH 1</t>
        </r>
      </text>
    </comment>
    <comment ref="S22" authorId="0" shapeId="0" xr:uid="{9FC6DAD8-401A-4365-A06D-1E0A5A408EB1}">
      <text>
        <r>
          <rPr>
            <sz val="10"/>
            <color indexed="8"/>
            <rFont val="Arial"/>
            <family val="2"/>
          </rPr>
          <t xml:space="preserve">Acrdum 2010: HAA 6, HAI 7, HAU 1, II 3, KEM 4, </t>
        </r>
        <r>
          <rPr>
            <b/>
            <sz val="10"/>
            <color indexed="8"/>
            <rFont val="Arial"/>
            <family val="2"/>
          </rPr>
          <t>KII 0</t>
        </r>
        <r>
          <rPr>
            <sz val="10"/>
            <color indexed="8"/>
            <rFont val="Arial"/>
            <family val="2"/>
          </rPr>
          <t>, KÄR 5, LIM 10, LUM 4, MER 3, MUH 4, OUN 18, OUL 12 (+ 1reng), OUS 8, PUD 3, PYI 34, PYÄ 1, RAA 17, SII 6 (+ 1reng), SIL 7, TAI 5, TYR 6, UTA 4, VIH 5, YII 3</t>
        </r>
      </text>
    </comment>
    <comment ref="T22" authorId="0" shapeId="0" xr:uid="{CE16FEA6-B3D7-4C33-BF08-7FE0E344E095}">
      <text>
        <r>
          <rPr>
            <sz val="8"/>
            <color indexed="8"/>
            <rFont val="Tahoma"/>
            <family val="2"/>
          </rPr>
          <t>Acrdum 2009: HAI 1, II 1, KÄR 1, MER 1, MUH 1, RAA 1, TAI 1</t>
        </r>
      </text>
    </comment>
    <comment ref="U22" authorId="0" shapeId="0" xr:uid="{7D3080CD-36A1-4564-B9B4-841E6DE268A7}">
      <text>
        <r>
          <rPr>
            <sz val="8"/>
            <color indexed="8"/>
            <rFont val="Tahoma"/>
            <family val="2"/>
          </rPr>
          <t>Hipict 2008: HAA 5, HAI 1, OUN 1, OUL 1, PUD 1, PYI 1, RAA 2, SII 1</t>
        </r>
      </text>
    </comment>
    <comment ref="V22" authorId="1" shapeId="0" xr:uid="{BE7E2FEE-A503-4107-9AB0-FD2534B57B28}">
      <text>
        <r>
          <rPr>
            <sz val="9"/>
            <color indexed="81"/>
            <rFont val="Tahoma"/>
            <family val="2"/>
          </rPr>
          <t>Acrdum 2007: HAA 2, II 1, KEM 1, KÄR 1, LIM 2, LUM 1, OUN 1, OUL 1, PII 2, PUD 1, PYI 1, PYÄ 2, RAA 7, SII 2, TAI 1, TYR 2</t>
        </r>
      </text>
    </comment>
    <comment ref="F23" authorId="0" shapeId="0" xr:uid="{F44C977D-DC7F-4CDF-8C1E-5881EE80A5FA}">
      <text>
        <r>
          <rPr>
            <sz val="10"/>
            <rFont val="Arial"/>
            <family val="2"/>
          </rPr>
          <t>Acrris 2023: PYI 1</t>
        </r>
      </text>
    </comment>
    <comment ref="G23" authorId="0" shapeId="0" xr:uid="{845A0B62-2703-40B3-9B2C-ADAD1F6A6A79}">
      <text>
        <r>
          <rPr>
            <sz val="10"/>
            <rFont val="Arial"/>
            <family val="2"/>
          </rPr>
          <t>Acrris 2022: HAI 1</t>
        </r>
      </text>
    </comment>
    <comment ref="H23" authorId="0" shapeId="0" xr:uid="{462C5AB4-2165-43BD-AED5-AC3912B52B71}">
      <text>
        <r>
          <rPr>
            <sz val="10"/>
            <rFont val="Arial"/>
            <family val="2"/>
          </rPr>
          <t>Acrris 2021: KEM 1, LIM 1, OUL 1</t>
        </r>
      </text>
    </comment>
    <comment ref="I23" authorId="0" shapeId="0" xr:uid="{A395224A-D707-4B85-A2C7-BBEBD7DCE414}">
      <text>
        <r>
          <rPr>
            <sz val="10"/>
            <rFont val="Arial"/>
            <family val="2"/>
          </rPr>
          <t>Acrris 2020: LUM 0 (+ 1m), PYI 1, RAA 3, SII 1</t>
        </r>
      </text>
    </comment>
    <comment ref="J23" authorId="0" shapeId="0" xr:uid="{543E34DC-B0E4-48E6-B861-0E7776B81521}">
      <text>
        <r>
          <rPr>
            <sz val="10"/>
            <rFont val="Arial"/>
            <family val="2"/>
          </rPr>
          <t>Acrris 2019: SII 1, TAI 1</t>
        </r>
      </text>
    </comment>
    <comment ref="K23" authorId="0" shapeId="0" xr:uid="{685CF98D-5CDC-4BB0-9045-35D5C404E641}">
      <text>
        <r>
          <rPr>
            <sz val="8"/>
            <color indexed="8"/>
            <rFont val="Tahoma"/>
            <family val="2"/>
          </rPr>
          <t>Acrris 2018: RAA 2, TYR 1</t>
        </r>
      </text>
    </comment>
    <comment ref="L23" authorId="0" shapeId="0" xr:uid="{41B05A11-7863-468B-9E36-C514329979C8}">
      <text>
        <r>
          <rPr>
            <sz val="8"/>
            <color indexed="8"/>
            <rFont val="Tahoma"/>
            <family val="2"/>
          </rPr>
          <t xml:space="preserve">Acrris 2017: </t>
        </r>
      </text>
    </comment>
    <comment ref="M23" authorId="0" shapeId="0" xr:uid="{7D2283C4-32ED-4563-A58D-08C59C3CAA99}">
      <text>
        <r>
          <rPr>
            <sz val="8"/>
            <color indexed="8"/>
            <rFont val="Tahoma"/>
            <family val="2"/>
          </rPr>
          <t>Acrris 2016: II 1, OUN 1, RAA 1, TAI 1</t>
        </r>
      </text>
    </comment>
    <comment ref="N23" authorId="0" shapeId="0" xr:uid="{ECC892AA-C410-469B-AFAF-038EDF8A20DE}">
      <text>
        <r>
          <rPr>
            <sz val="8"/>
            <color indexed="8"/>
            <rFont val="Tahoma"/>
            <family val="2"/>
          </rPr>
          <t>Acrris 2015: RAA 3</t>
        </r>
      </text>
    </comment>
    <comment ref="O23" authorId="0" shapeId="0" xr:uid="{2BC68BDB-1A78-4EE1-9574-920CEBFC6023}">
      <text>
        <r>
          <rPr>
            <sz val="8"/>
            <color indexed="8"/>
            <rFont val="Tahoma"/>
            <family val="2"/>
          </rPr>
          <t>Acrris 2014: KÄR 1, LUM 1, PYI 1, RAA 1, SII 1</t>
        </r>
      </text>
    </comment>
    <comment ref="P23" authorId="0" shapeId="0" xr:uid="{FAF0659B-344F-41E8-B0DB-F81301C08F99}">
      <text>
        <r>
          <rPr>
            <sz val="8"/>
            <color indexed="8"/>
            <rFont val="Tahoma"/>
            <family val="2"/>
          </rPr>
          <t>Acrris 2013 II 1, KÄR 1, PYI 1, RAA 1, SII 3, SIL 2</t>
        </r>
      </text>
    </comment>
    <comment ref="Q23" authorId="0" shapeId="0" xr:uid="{C580F813-CD9D-45F7-9D9C-CD6458CC0557}">
      <text>
        <r>
          <rPr>
            <sz val="8"/>
            <color indexed="8"/>
            <rFont val="Tahoma"/>
            <family val="2"/>
          </rPr>
          <t>Acrris 2012 HAI 1, PYI 2  (tark 1.6.2014)</t>
        </r>
      </text>
    </comment>
    <comment ref="R23" authorId="0" shapeId="0" xr:uid="{5329CE59-4983-459C-B484-594F362E1546}">
      <text>
        <r>
          <rPr>
            <sz val="8"/>
            <color indexed="8"/>
            <rFont val="Tahoma"/>
            <family val="2"/>
          </rPr>
          <t>Acrris 2011 PYI 1</t>
        </r>
      </text>
    </comment>
    <comment ref="S23" authorId="0" shapeId="0" xr:uid="{5848AAD6-E037-42C1-A9BB-0F2BBC3B4987}">
      <text>
        <r>
          <rPr>
            <sz val="8"/>
            <color indexed="8"/>
            <rFont val="Tahoma"/>
            <family val="2"/>
          </rPr>
          <t xml:space="preserve">Acrris 2010: KEM 1, KII 1,  LIM 1, OUL 1,  OUS 1, PYI 3, RAA 1 </t>
        </r>
      </text>
    </comment>
    <comment ref="U23" authorId="0" shapeId="0" xr:uid="{19E57216-6409-48A8-91E9-AC2506EC034B}">
      <text>
        <r>
          <rPr>
            <sz val="8"/>
            <color indexed="8"/>
            <rFont val="Tahoma"/>
            <family val="2"/>
          </rPr>
          <t>Acrris 2008: KÄR 1</t>
        </r>
      </text>
    </comment>
    <comment ref="V23" authorId="1" shapeId="0" xr:uid="{F3B2E07B-69D1-4E1F-82D8-662943904F57}">
      <text>
        <r>
          <rPr>
            <sz val="9"/>
            <color indexed="81"/>
            <rFont val="Tahoma"/>
            <family val="2"/>
          </rPr>
          <t>Acrris 2007: HAA 1, OUL 1, PYI 1, TYR 1</t>
        </r>
      </text>
    </comment>
    <comment ref="F24" authorId="0" shapeId="0" xr:uid="{32D2D737-32CF-45A9-9037-6B8CCE731BDA}">
      <text>
        <r>
          <rPr>
            <sz val="10"/>
            <rFont val="Arial"/>
            <family val="2"/>
          </rPr>
          <t>Acrsci 2023: PYI 1, SII 1 (+ 1reng)</t>
        </r>
      </text>
    </comment>
    <comment ref="H24" authorId="0" shapeId="0" xr:uid="{ED6DDDC0-88D5-4CE4-9B08-A7387B235A08}">
      <text>
        <r>
          <rPr>
            <sz val="10"/>
            <rFont val="Arial"/>
            <family val="2"/>
          </rPr>
          <t>Acrsci 2021: SII 1</t>
        </r>
      </text>
    </comment>
    <comment ref="I24" authorId="0" shapeId="0" xr:uid="{38C096DE-EEDA-4E62-B7B2-E6B0958FDE13}">
      <text>
        <r>
          <rPr>
            <sz val="10"/>
            <rFont val="Arial"/>
            <family val="2"/>
          </rPr>
          <t>Acrsci 2020: KEM 1, LUM 1</t>
        </r>
      </text>
    </comment>
    <comment ref="J24" authorId="0" shapeId="0" xr:uid="{AE421EEB-3B8A-4E62-9B13-48ACC7EA2A3B}">
      <text>
        <r>
          <rPr>
            <sz val="8"/>
            <color indexed="8"/>
            <rFont val="Tahoma"/>
            <family val="2"/>
          </rPr>
          <t>Acrsci 2019: KEM 1, PYI 1</t>
        </r>
      </text>
    </comment>
    <comment ref="K24" authorId="0" shapeId="0" xr:uid="{612EF922-0CC8-4AD6-99D7-3B034020A6E9}">
      <text>
        <r>
          <rPr>
            <sz val="8"/>
            <color indexed="8"/>
            <rFont val="Tahoma"/>
            <family val="2"/>
          </rPr>
          <t xml:space="preserve">Acrsci 2018: </t>
        </r>
      </text>
    </comment>
    <comment ref="L24" authorId="0" shapeId="0" xr:uid="{D1569F40-15FC-4D8F-AD19-4144F038234E}">
      <text>
        <r>
          <rPr>
            <sz val="8"/>
            <color indexed="8"/>
            <rFont val="Tahoma"/>
            <family val="2"/>
          </rPr>
          <t xml:space="preserve">Acrsci 2017: OUL 0 (+1 reng), SII 1. Tiiran ulkopuolelta 10.7. SII Tauvo 1 (Kari Varpenius), 5.8. OUL Kempeleenlahden lsalue, ssp 1p, reng (Matti Tynjälä, Jari T Heikkinen, Annikki Tynjälä)
</t>
        </r>
      </text>
    </comment>
    <comment ref="M24" authorId="0" shapeId="0" xr:uid="{63B828DD-8601-49F7-91B0-3276154C9329}">
      <text>
        <r>
          <rPr>
            <sz val="8"/>
            <color indexed="8"/>
            <rFont val="Tahoma"/>
            <family val="2"/>
          </rPr>
          <t>Acrsci 2016: HAI 1, RAA 1</t>
        </r>
      </text>
    </comment>
    <comment ref="N24" authorId="0" shapeId="0" xr:uid="{1F29FC35-D4FA-462D-AD89-4C9DECF9546F}">
      <text>
        <r>
          <rPr>
            <sz val="8"/>
            <color indexed="8"/>
            <rFont val="Tahoma"/>
            <family val="2"/>
          </rPr>
          <t>Acrsci 2015: LIM 1, OUL 1</t>
        </r>
      </text>
    </comment>
    <comment ref="O24" authorId="0" shapeId="0" xr:uid="{E2A4621A-CCD9-4C79-AC27-DDF30AFCC928}">
      <text>
        <r>
          <rPr>
            <sz val="8"/>
            <color indexed="8"/>
            <rFont val="Tahoma"/>
            <family val="2"/>
          </rPr>
          <t>Acrsci 2014: OUL 1, RAA 1</t>
        </r>
      </text>
    </comment>
    <comment ref="P24" authorId="0" shapeId="0" xr:uid="{ABED77A9-ABB3-4F3F-A5CE-1979AAAF3071}">
      <text>
        <r>
          <rPr>
            <sz val="8"/>
            <color indexed="8"/>
            <rFont val="Tahoma"/>
            <family val="2"/>
          </rPr>
          <t>Acrsci 2013 OUL 1</t>
        </r>
      </text>
    </comment>
    <comment ref="Q24" authorId="0" shapeId="0" xr:uid="{C3734DC9-3527-4457-B3C2-2AB785004F92}">
      <text>
        <r>
          <rPr>
            <sz val="8"/>
            <color indexed="8"/>
            <rFont val="Tahoma"/>
            <family val="2"/>
          </rPr>
          <t>Acrsci 2012</t>
        </r>
      </text>
    </comment>
    <comment ref="R24" authorId="0" shapeId="0" xr:uid="{99A4425E-2E82-484E-B513-D957D2DD12D8}">
      <text>
        <r>
          <rPr>
            <sz val="8"/>
            <color indexed="8"/>
            <rFont val="Tahoma"/>
            <family val="2"/>
          </rPr>
          <t>Acrsci 2011 RAA 1, SII 1</t>
        </r>
      </text>
    </comment>
    <comment ref="S24" authorId="0" shapeId="0" xr:uid="{7929A056-20FA-4362-AA0E-17BEBFAFDFAE}">
      <text>
        <r>
          <rPr>
            <sz val="8"/>
            <color indexed="8"/>
            <rFont val="Tahoma"/>
            <family val="2"/>
          </rPr>
          <t>Acrsci 2010: PYI 1, SII 1 (+1 reng)</t>
        </r>
      </text>
    </comment>
    <comment ref="T24" authorId="0" shapeId="0" xr:uid="{538BD062-2A4E-4929-A340-D158FAA104B3}">
      <text>
        <r>
          <rPr>
            <sz val="8"/>
            <color indexed="8"/>
            <rFont val="Tahoma"/>
            <family val="2"/>
          </rPr>
          <t>Acrsci 2009: HAI 3, LUM 1, TYR 1</t>
        </r>
      </text>
    </comment>
    <comment ref="U24" authorId="0" shapeId="0" xr:uid="{6F66F75C-6C6C-4E6A-8281-75AEA46E89D6}">
      <text>
        <r>
          <rPr>
            <sz val="8"/>
            <color indexed="8"/>
            <rFont val="Tahoma"/>
            <family val="2"/>
          </rPr>
          <t>Acrsci 2008: II 1?</t>
        </r>
      </text>
    </comment>
    <comment ref="V24" authorId="1" shapeId="0" xr:uid="{34FDAD43-399B-4A63-9CF8-6897B1649EED}">
      <text>
        <r>
          <rPr>
            <sz val="9"/>
            <color indexed="81"/>
            <rFont val="Tahoma"/>
            <family val="2"/>
          </rPr>
          <t>Acrsci 2007: PYI 2</t>
        </r>
      </text>
    </comment>
    <comment ref="F25" authorId="1" shapeId="0" xr:uid="{0C086677-184D-43DD-B092-8547E98765D0}">
      <text>
        <r>
          <rPr>
            <sz val="9"/>
            <color indexed="81"/>
            <rFont val="Tahoma"/>
            <family val="2"/>
          </rPr>
          <t>Acraru 2023: OUL 1</t>
        </r>
      </text>
    </comment>
    <comment ref="H25" authorId="0" shapeId="0" xr:uid="{8E5A7A4F-59BC-4C0F-B051-201C70D6B66B}">
      <text>
        <r>
          <rPr>
            <sz val="10"/>
            <rFont val="Arial"/>
            <family val="2"/>
          </rPr>
          <t>Acraru 2021: OUN 1, RAA 1</t>
        </r>
      </text>
    </comment>
    <comment ref="V25" authorId="1" shapeId="0" xr:uid="{7753F0A4-6A33-444C-9495-EA592C37DB02}">
      <text>
        <r>
          <rPr>
            <sz val="9"/>
            <color indexed="81"/>
            <rFont val="Tahoma"/>
            <family val="2"/>
          </rPr>
          <t>Acraru 2007: OUL 1</t>
        </r>
      </text>
    </comment>
    <comment ref="F26" authorId="0" shapeId="0" xr:uid="{DFE506C7-9D3B-4D27-8C93-C0263C560D55}">
      <text>
        <r>
          <rPr>
            <sz val="10"/>
            <rFont val="Arial"/>
            <family val="2"/>
          </rPr>
          <t>Sylatr 2023: HAA 1, HAI 4 (+ 1m), II 6, KEM 5, KÄR 3, LIM 10, LUM 6, MER 2, MUH 4, OUN 8, OUL 56 (+ 2n +1pm + 3.7. 4Ä), PUD 3 (+ 2n), PYI 5 (+ 1n), RAA 11, SII 7 (+ 2reng), SIL 2, TAI 2, TYR 3</t>
        </r>
      </text>
    </comment>
    <comment ref="G26" authorId="0" shapeId="0" xr:uid="{430AD508-CE56-4205-8087-5B11B5AE5A48}">
      <text>
        <r>
          <rPr>
            <sz val="10"/>
            <rFont val="Arial"/>
            <family val="2"/>
          </rPr>
          <t>Sylatr 2022: HAA 2, HAI 1, II 1, KEM 3, LUM 1 (+ 1m), MER 4, MUH 2, OUN 7, OUL 27, PUD 1, PYI 2, RAA 11 (+ 2n), SII 5, SIL 1, TYR 2</t>
        </r>
      </text>
    </comment>
    <comment ref="H26" authorId="0" shapeId="0" xr:uid="{C0A9B9B3-7546-4BD9-83EF-698165468174}">
      <text>
        <r>
          <rPr>
            <sz val="10"/>
            <rFont val="Arial"/>
            <family val="2"/>
          </rPr>
          <t>Sylatr 2021: LIM 4, MER 5, MUH 2, OUN 3, OUL 27 (+ 1n), PYI 2, RAA 16, SII 6 (+ 1k reng), SIL 2, TYR 3</t>
        </r>
      </text>
    </comment>
    <comment ref="I26" authorId="0" shapeId="0" xr:uid="{718505F4-F464-44B2-831E-3B86447255FA}">
      <text>
        <r>
          <rPr>
            <sz val="10"/>
            <rFont val="Arial"/>
            <family val="2"/>
          </rPr>
          <t>Sylatr 2020: HAI 4, KEM 3, KÄR 1, LIM 2, LUM 2, MER 2, MUH 1, OUN 3, OUL 35, PUD 1, PYI 13, RAA 16, SII 6, SIL 1, TAI 1</t>
        </r>
      </text>
    </comment>
    <comment ref="J26" authorId="0" shapeId="0" xr:uid="{97D74A9E-2629-47C8-B621-715B0A84445B}">
      <text>
        <r>
          <rPr>
            <sz val="10"/>
            <rFont val="Arial"/>
            <family val="2"/>
          </rPr>
          <t>Sylatr 2019: HAA 1, HAI 7, II 1, KEM 1, KÄR 1, LIM 5, LUM 1, MER 4, MUH 1, OUN 5, OUL 33, PYI 5, RAA 24, SII 4 (+ 1 k reng), TYR 2</t>
        </r>
      </text>
    </comment>
    <comment ref="K26" authorId="0" shapeId="0" xr:uid="{673FBBEE-F1E4-4FB6-9C79-AE601907CAD6}">
      <text>
        <r>
          <rPr>
            <sz val="8"/>
            <color indexed="8"/>
            <rFont val="Tahoma"/>
            <family val="2"/>
          </rPr>
          <t>Sylatr 2018: HAA 2, KEM 6, KÄR 1, LIM 2, LUM 1, MER 2, MUH 1, OUN 5, OUL 25, PYI 5, PYÄ 1, RAA 10, SII 1 (+ 3 reng)</t>
        </r>
      </text>
    </comment>
    <comment ref="L26" authorId="0" shapeId="0" xr:uid="{9D83A523-8621-407E-8146-7D50F088A55B}">
      <text>
        <r>
          <rPr>
            <sz val="8"/>
            <color indexed="8"/>
            <rFont val="Tahoma"/>
            <family val="2"/>
          </rPr>
          <t>Sylatr 2017: HAA 1, II 1, KEM 1, LIM 5, MER 2, MUH 1, OUN 8, OUL 11, PUD 1, PYI 4,  PYÄ 1, RAA 11, SII 6, TAI 2, TYR 1 (Näistä Tiiran ulkopuolelta OUL 1, PYI 1, RAA 6, SII 2)</t>
        </r>
      </text>
    </comment>
    <comment ref="M26" authorId="0" shapeId="0" xr:uid="{2298DA99-9BFE-4D80-B44E-2159F11C25EA}">
      <text>
        <r>
          <rPr>
            <sz val="8"/>
            <color indexed="8"/>
            <rFont val="Tahoma"/>
            <family val="2"/>
          </rPr>
          <t>Sylatr 2016: HAA 1, II 1, KEM 1, KÄR 1 (+1n), LIM 3, LUM 1, MER 2, MUH 2, OUN 6, OUL 38, PUD 1, PYI 26, RAA 32 (+ 2n), SII 10 (+ 1reng), TAI 1, TYR 3</t>
        </r>
      </text>
    </comment>
    <comment ref="N26" authorId="0" shapeId="0" xr:uid="{14C20C68-B0E5-4B6F-9FB2-FADAC140AA04}">
      <text>
        <r>
          <rPr>
            <sz val="8"/>
            <color indexed="8"/>
            <rFont val="Tahoma"/>
            <family val="2"/>
          </rPr>
          <t>Sylatr 2015: HAI 1, KÄR 1, LIM 2, MER 1, MUH 1, OUN 3, OUL 19 (+ 2n), PUD 1, PYI 12 (+ 1n),  RAA 28 (+ 3n), SII 7, TAI 2</t>
        </r>
      </text>
    </comment>
    <comment ref="O26" authorId="0" shapeId="0" xr:uid="{C7AFEEAB-5D3D-47E4-9361-7184C1EDA924}">
      <text>
        <r>
          <rPr>
            <sz val="8"/>
            <color indexed="8"/>
            <rFont val="Tahoma"/>
            <family val="2"/>
          </rPr>
          <t>Sylatr 2014: HAI 2, KÄR 2, LIM 4, LUM 2, OUN 3, OUL 20, PUD 1, PYI 11, RAA 23, SII 4 (sis 2 reng)</t>
        </r>
      </text>
    </comment>
    <comment ref="P26" authorId="0" shapeId="0" xr:uid="{E52E174A-69D8-4EA0-AE8B-7FF90ED753BF}">
      <text>
        <r>
          <rPr>
            <sz val="8"/>
            <color indexed="8"/>
            <rFont val="Tahoma"/>
            <family val="2"/>
          </rPr>
          <t>Sylatr 2013 HAI 1, II 1, KEM 1, LUM 2, OUN 1, OUL 17 (Hietasaari 6), PYI 7, RAA 13, SII 15, SIL 1, TAI 1</t>
        </r>
      </text>
    </comment>
    <comment ref="Q26" authorId="0" shapeId="0" xr:uid="{755F6FAF-4E5A-485C-B589-1408282B39EE}">
      <text>
        <r>
          <rPr>
            <sz val="8"/>
            <color indexed="8"/>
            <rFont val="Tahoma"/>
            <family val="2"/>
          </rPr>
          <t>Sylatr 2012 HAI 3, HAU 3, II 1, KEM 5, LIM 1, LUM 2, MUH 3, OUN 1, OUL 25, OUS 2, PYI 11, RAA 18, SII 5, SIL 1, TAI 1  (tark 1.6.2014)</t>
        </r>
      </text>
    </comment>
    <comment ref="R26" authorId="0" shapeId="0" xr:uid="{C4B63351-2EDC-44F4-86EC-CE949A6753A1}">
      <text>
        <r>
          <rPr>
            <sz val="8"/>
            <color indexed="8"/>
            <rFont val="Tahoma"/>
            <family val="2"/>
          </rPr>
          <t>Sylatr 2011 KEM 1, LIM 1, OUN 2, OUL 22, OUS 1, PYI 5, RAA 12, SII 3, TAI 1, TYR 1, UTA 1</t>
        </r>
      </text>
    </comment>
    <comment ref="S26" authorId="0" shapeId="0" xr:uid="{B619EED9-DFF8-4B11-B543-41B5C707554F}">
      <text>
        <r>
          <rPr>
            <sz val="8"/>
            <color indexed="8"/>
            <rFont val="Tahoma"/>
            <family val="2"/>
          </rPr>
          <t>Sylatr 2010: HAI 3, HAU 1, KEM 1, LIM 1, LUM 2, MUH 2, OUN 1, OUL 14, PYI 10, RAA 9, SII 4</t>
        </r>
      </text>
    </comment>
    <comment ref="T26" authorId="0" shapeId="0" xr:uid="{AE3BB2CF-A202-4A8E-A1DC-79A4A6F577A6}">
      <text>
        <r>
          <rPr>
            <sz val="8"/>
            <color indexed="8"/>
            <rFont val="Tahoma"/>
            <family val="2"/>
          </rPr>
          <t>Sylatr 2009: HAA 1, II 1, KEM 1, LIM 1, MUH 1, OUN 1, OUL 6, PUD 1, PYI 2, RAA 6, SII 2, TYR 1, VIH 1</t>
        </r>
      </text>
    </comment>
    <comment ref="U26" authorId="0" shapeId="0" xr:uid="{9D40D1DD-19D6-48BF-8A4C-57BF197EEA2E}">
      <text>
        <r>
          <rPr>
            <sz val="8"/>
            <color indexed="8"/>
            <rFont val="Tahoma"/>
            <family val="2"/>
          </rPr>
          <t>Sylatr 2008: HAA 1, HAI 3, II 1, MER 1, MUH 1 OUN 1, OUL 8, OUS 1, PYI 2, RAA 9, SII 4 (+ Tauvo 1p), TYR 1</t>
        </r>
      </text>
    </comment>
    <comment ref="V26" authorId="1" shapeId="0" xr:uid="{0DFE52D8-6961-4BAA-B3F1-C266EEE7ED69}">
      <text>
        <r>
          <rPr>
            <sz val="9"/>
            <color indexed="81"/>
            <rFont val="Tahoma"/>
            <family val="2"/>
          </rPr>
          <t>Sylatr 2007: HAA 1, HAI 2, HAU 1, II 1, KEM 1, LIM 1, LUM 2, OUN 3, OUL 14, OUS 3, PYI 6, RAA 11, SII 1 (+ Tauvo 15), TAI 1, TYR 3, YII 2</t>
        </r>
      </text>
    </comment>
    <comment ref="F27" authorId="0" shapeId="0" xr:uid="{1F8CFBC9-3AF8-4123-8271-F40DD5DF46FC}">
      <text>
        <r>
          <rPr>
            <sz val="10"/>
            <rFont val="Arial"/>
            <family val="2"/>
          </rPr>
          <t>Phydes 2023: HAA 1, LIM 1, OUN 1, OUL 5, PUD 1 (+ 2ä), SII 3, SIL 1, TAI 2</t>
        </r>
      </text>
    </comment>
    <comment ref="G27" authorId="0" shapeId="0" xr:uid="{9CCC6612-0B58-4F86-9D53-BAD732F9488C}">
      <text>
        <r>
          <rPr>
            <sz val="10"/>
            <rFont val="Arial"/>
            <family val="2"/>
          </rPr>
          <t>Phydes 2022: OUL 1, RAA 1, SII 0 (+ 2reng), TAI 7</t>
        </r>
      </text>
    </comment>
    <comment ref="H27" authorId="0" shapeId="0" xr:uid="{4770917A-0E9F-4AA9-8FD9-3108559EBA6A}">
      <text>
        <r>
          <rPr>
            <sz val="10"/>
            <rFont val="Arial"/>
            <family val="2"/>
          </rPr>
          <t>Phydes 2021: HAI 1, OUL 1, PYI 1, PYÄ 2, PUD 5, TAI 5</t>
        </r>
      </text>
    </comment>
    <comment ref="I27" authorId="0" shapeId="0" xr:uid="{B9744145-239B-4371-9D59-8134B0BB1A4F}">
      <text>
        <r>
          <rPr>
            <sz val="10"/>
            <rFont val="Arial"/>
            <family val="2"/>
          </rPr>
          <t>Phydes 2020: MUH 3, OUL 1, RAA 3, SII 4, TAI 4</t>
        </r>
      </text>
    </comment>
    <comment ref="J27" authorId="0" shapeId="0" xr:uid="{19D14A19-B2DA-453D-8B06-A75191CFF12F}">
      <text>
        <r>
          <rPr>
            <sz val="10"/>
            <rFont val="Arial"/>
            <family val="2"/>
          </rPr>
          <t>Phydes 2019: HAI 3, KEM 1, MUH 1, OUL 4, PYI 1,  RAA 4, SII 2 (+ 1 reng), TAI 8</t>
        </r>
      </text>
    </comment>
    <comment ref="K27" authorId="0" shapeId="0" xr:uid="{7562B647-702C-4D57-A989-3AEF6222C3FE}">
      <text>
        <r>
          <rPr>
            <sz val="8"/>
            <color indexed="8"/>
            <rFont val="Tahoma"/>
            <family val="2"/>
          </rPr>
          <t>Phydes 2018: HAA 1, HAI 1 (+ 1p), MUH 1, PYI 1, RAA 4, SII 0 (+ 3 reng), TAI 3</t>
        </r>
      </text>
    </comment>
    <comment ref="L27" authorId="0" shapeId="0" xr:uid="{DB9A1755-0F6F-4FC7-B3EE-293B0B3A6B89}">
      <text>
        <r>
          <rPr>
            <sz val="8"/>
            <color indexed="8"/>
            <rFont val="Tahoma"/>
            <family val="2"/>
          </rPr>
          <t>Phydes 2017: KEM 1, OUL 2, RAA 1, SII 1, TAI 2 (Näistä Tiiran ulkopuolelta RAA 1)</t>
        </r>
      </text>
    </comment>
    <comment ref="M27" authorId="0" shapeId="0" xr:uid="{4A90DAC1-6BE0-467A-9D29-C70D2EAB257C}">
      <text>
        <r>
          <rPr>
            <sz val="8"/>
            <color indexed="8"/>
            <rFont val="Tahoma"/>
            <family val="2"/>
          </rPr>
          <t>Phydes 2016: HAA 1, MUH 1, OUL 5, SII 1, UTA 1</t>
        </r>
      </text>
    </comment>
    <comment ref="N27" authorId="0" shapeId="0" xr:uid="{71CA6649-5CE1-4B08-A938-2CF1A1F76839}">
      <text>
        <r>
          <rPr>
            <sz val="8"/>
            <color indexed="8"/>
            <rFont val="Tahoma"/>
            <family val="2"/>
          </rPr>
          <t>Phydes 2015: II 1, KEM 1, OUL 6, PUD 1, PYI 1, RAA 1, TAI 7, TYR 1</t>
        </r>
      </text>
    </comment>
    <comment ref="O27" authorId="0" shapeId="0" xr:uid="{6F9E0842-2044-4143-B06C-DBCD0DA6C3E8}">
      <text>
        <r>
          <rPr>
            <sz val="8"/>
            <color indexed="8"/>
            <rFont val="Tahoma"/>
            <family val="2"/>
          </rPr>
          <t>Phydes 2014: II 1, LIM 1, MER 2, MUH 1, OUL 3, PUD 2,  PYI 1, PYÄ 3, RAA 3, SII 2, TAI 6, UTA 1</t>
        </r>
      </text>
    </comment>
    <comment ref="P27" authorId="0" shapeId="0" xr:uid="{51A435D8-504A-4497-9EC1-96411AB39BCF}">
      <text>
        <r>
          <rPr>
            <sz val="8"/>
            <color indexed="8"/>
            <rFont val="Tahoma"/>
            <family val="2"/>
          </rPr>
          <t>Phydes 2013 HAI 3, II 1, MER 1, MUH 1 (pue), OUL 1, PUD 2 (+ 3 pm), PYI 5, PYÄ 5, SII 8 (joista  6 reng), TAI 3</t>
        </r>
      </text>
    </comment>
    <comment ref="Q27" authorId="0" shapeId="0" xr:uid="{CBB2CAB0-3EEF-4BD1-B6C7-134435EDD345}">
      <text>
        <r>
          <rPr>
            <sz val="8"/>
            <color indexed="8"/>
            <rFont val="Tahoma"/>
            <family val="2"/>
          </rPr>
          <t>Phydes 2012 II 1, KÄR 2, MUH 1, OUL 2, PUD 1, PYI 4, PYÄ 3, RAA 3, SII 2 (reng), TAI 2, TYR 1 (tark. 1.5.2014)</t>
        </r>
      </text>
    </comment>
    <comment ref="R27" authorId="0" shapeId="0" xr:uid="{4FE8883D-1411-4BBE-9FC5-ADC44DBDCDF4}">
      <text>
        <r>
          <rPr>
            <sz val="8"/>
            <color indexed="8"/>
            <rFont val="Tahoma"/>
            <family val="2"/>
          </rPr>
          <t>Phydes 2011 HAI 1, LIM 1, OUL 2, OUS 1, PUD 1, SII 1, TAI 3</t>
        </r>
      </text>
    </comment>
    <comment ref="S27" authorId="0" shapeId="0" xr:uid="{69186FE9-61D9-4B62-970C-607F63CF09AD}">
      <text>
        <r>
          <rPr>
            <sz val="8"/>
            <color indexed="8"/>
            <rFont val="Tahoma"/>
            <family val="2"/>
          </rPr>
          <t>Phydes 2010: HAI 1, II 2 (+ 1m), OUN 1, OUL 1, PUD 10, PYI 4, PYÄ 3, RAA 2, SII 2 (+1 reng), TAI 5, TYR 1</t>
        </r>
      </text>
    </comment>
    <comment ref="T27" authorId="0" shapeId="0" xr:uid="{2F560411-EC90-4E4E-8A71-26AD008AA77B}">
      <text>
        <r>
          <rPr>
            <sz val="8"/>
            <color indexed="8"/>
            <rFont val="Tahoma"/>
            <family val="2"/>
          </rPr>
          <t>Phydes 2009: HAA 0 (+ 1p), OUL 1 (+ 1m), PUD 2, SII 0 (+ 1reng), TAI 3</t>
        </r>
      </text>
    </comment>
    <comment ref="U27" authorId="0" shapeId="0" xr:uid="{337FC7AB-6906-4C95-A64B-2EA73D6F9C0F}">
      <text>
        <r>
          <rPr>
            <sz val="8"/>
            <color indexed="8"/>
            <rFont val="Tahoma"/>
            <family val="2"/>
          </rPr>
          <t>Phydes 2008: II 1, MUH 1, OUL 1, OUS 1, PYI 1, SII 0 (+ 2p)</t>
        </r>
      </text>
    </comment>
    <comment ref="V27" authorId="1" shapeId="0" xr:uid="{3A4AAFA5-17BD-4DA1-AB83-BF2D08E28E0B}">
      <text>
        <r>
          <rPr>
            <sz val="9"/>
            <color indexed="81"/>
            <rFont val="Tahoma"/>
            <family val="2"/>
          </rPr>
          <t>Phydes 2007: II 0 (+ 1m), LUM 0 (+ 1p), PYI 1, SII 0 (+ 1reng), TAI 4</t>
        </r>
      </text>
    </comment>
    <comment ref="AA27" authorId="0" shapeId="0" xr:uid="{F8C8C8FB-F185-4FA6-A386-AD6D4D22B749}">
      <text>
        <r>
          <rPr>
            <sz val="9"/>
            <color indexed="8"/>
            <rFont val="Tahoma"/>
            <family val="2"/>
          </rPr>
          <t>Phydes 2005 OUL 1, SII 1 (reng). Lisäksi syyshavainto 13.8. 1/ Ä SII</t>
        </r>
      </text>
    </comment>
    <comment ref="F28" authorId="0" shapeId="0" xr:uid="{90E599DE-B69E-4BA5-8634-14B6AA198E47}">
      <text>
        <r>
          <rPr>
            <sz val="10"/>
            <rFont val="Arial"/>
            <family val="2"/>
          </rPr>
          <t>Phybor 2023: OUL 1</t>
        </r>
      </text>
    </comment>
    <comment ref="G28" authorId="0" shapeId="0" xr:uid="{5D2BA858-FF21-4D57-B46A-89646971DAF3}">
      <text>
        <r>
          <rPr>
            <sz val="10"/>
            <rFont val="Arial"/>
            <family val="2"/>
          </rPr>
          <t>Phybor 2022: HAI 0 (+ 1m)</t>
        </r>
      </text>
    </comment>
    <comment ref="I28" authorId="0" shapeId="0" xr:uid="{2E667732-9C55-4FBF-B482-494B2B98FE63}">
      <text>
        <r>
          <rPr>
            <sz val="8"/>
            <color indexed="8"/>
            <rFont val="Tahoma"/>
            <family val="2"/>
          </rPr>
          <t>Phybor 2020: LIM 1</t>
        </r>
      </text>
    </comment>
    <comment ref="J28" authorId="0" shapeId="0" xr:uid="{AE2FDE1A-639E-46D9-81A6-90396D79C79F}">
      <text>
        <r>
          <rPr>
            <sz val="10"/>
            <rFont val="Arial"/>
            <family val="2"/>
          </rPr>
          <t>Phybor 2019: HAI 1, II 1</t>
        </r>
      </text>
    </comment>
    <comment ref="K28" authorId="0" shapeId="0" xr:uid="{45BBEFA1-2315-4DE6-935E-6A6F22B8548E}">
      <text>
        <r>
          <rPr>
            <sz val="8"/>
            <color indexed="8"/>
            <rFont val="Tahoma"/>
            <family val="2"/>
          </rPr>
          <t>Phybor 2018: TAI 0 (1)</t>
        </r>
      </text>
    </comment>
    <comment ref="L28" authorId="0" shapeId="0" xr:uid="{5C2914CE-7E28-424D-9BAC-A807A7D3B21C}">
      <text>
        <r>
          <rPr>
            <sz val="8"/>
            <color indexed="8"/>
            <rFont val="Tahoma"/>
            <family val="2"/>
          </rPr>
          <t>Phybor 2017: OUL 1 (7.8.), SII 2</t>
        </r>
      </text>
    </comment>
    <comment ref="M28" authorId="0" shapeId="0" xr:uid="{713D244B-D858-40E6-AD4F-91A6E381E413}">
      <text>
        <r>
          <rPr>
            <sz val="8"/>
            <color indexed="8"/>
            <rFont val="Tahoma"/>
            <family val="2"/>
          </rPr>
          <t xml:space="preserve">Phybor 2016: </t>
        </r>
      </text>
    </comment>
    <comment ref="N28" authorId="0" shapeId="0" xr:uid="{C5E837B2-25B2-42C2-A2D9-6B672425CB73}">
      <text>
        <r>
          <rPr>
            <sz val="8"/>
            <color indexed="8"/>
            <rFont val="Tahoma"/>
            <family val="2"/>
          </rPr>
          <t xml:space="preserve">Phybor 2015: </t>
        </r>
      </text>
    </comment>
    <comment ref="O28" authorId="0" shapeId="0" xr:uid="{4175BC38-92B0-4588-B820-6254E001973F}">
      <text>
        <r>
          <rPr>
            <sz val="8"/>
            <color indexed="8"/>
            <rFont val="Tahoma"/>
            <family val="2"/>
          </rPr>
          <t>Phybor 2014: II 1, LUM 1</t>
        </r>
      </text>
    </comment>
    <comment ref="P28" authorId="0" shapeId="0" xr:uid="{7E5E2EA3-6BE3-493B-AB7D-6A266E4CF1DC}">
      <text>
        <r>
          <rPr>
            <sz val="8"/>
            <color indexed="8"/>
            <rFont val="Tahoma"/>
            <family val="2"/>
          </rPr>
          <t>Phybor 2013 OUL 1</t>
        </r>
      </text>
    </comment>
    <comment ref="Q28" authorId="0" shapeId="0" xr:uid="{8C6E8545-FB4A-40E7-92DD-4C74BC99EA92}">
      <text>
        <r>
          <rPr>
            <sz val="8"/>
            <color indexed="8"/>
            <rFont val="Tahoma"/>
            <family val="2"/>
          </rPr>
          <t>Phybor 2012</t>
        </r>
      </text>
    </comment>
    <comment ref="R28" authorId="0" shapeId="0" xr:uid="{9F77AF1E-7924-45EF-BAE8-D3A00AD5DCCB}">
      <text>
        <r>
          <rPr>
            <sz val="8"/>
            <color indexed="8"/>
            <rFont val="Tahoma"/>
            <family val="2"/>
          </rPr>
          <t>Phybor 2011 PUD 1, RAA 1, SII 1</t>
        </r>
      </text>
    </comment>
    <comment ref="S28" authorId="0" shapeId="0" xr:uid="{10877E52-1E5C-4C4E-B035-27999416F9F9}">
      <text>
        <r>
          <rPr>
            <sz val="8"/>
            <color indexed="8"/>
            <rFont val="Tahoma"/>
            <family val="2"/>
          </rPr>
          <t>Phybor: 2010 KII 0 (+1 m), LUM 0 (+1m), SII 0 (+ 1m)</t>
        </r>
      </text>
    </comment>
    <comment ref="T28" authorId="0" shapeId="0" xr:uid="{B612BD0C-46DF-4212-A404-5C8BC5A0D145}">
      <text>
        <r>
          <rPr>
            <sz val="8"/>
            <color indexed="8"/>
            <rFont val="Tahoma"/>
            <family val="2"/>
          </rPr>
          <t>Phybor 2009: TAI 1</t>
        </r>
      </text>
    </comment>
    <comment ref="U28" authorId="0" shapeId="0" xr:uid="{5CD2423E-284A-4592-9453-93FAF1718D5A}">
      <text>
        <r>
          <rPr>
            <sz val="8"/>
            <color indexed="8"/>
            <rFont val="Tahoma"/>
            <family val="2"/>
          </rPr>
          <t>Phybor 2008: PUD 1</t>
        </r>
      </text>
    </comment>
    <comment ref="V28" authorId="1" shapeId="0" xr:uid="{54643571-1AF6-4506-B125-72D866520CC2}">
      <text>
        <r>
          <rPr>
            <sz val="9"/>
            <color indexed="81"/>
            <rFont val="Tahoma"/>
            <family val="2"/>
          </rPr>
          <t>Phybor 2007: OUL 0 (+1 m)</t>
        </r>
      </text>
    </comment>
    <comment ref="W28" authorId="0" shapeId="0" xr:uid="{41432584-2B08-4A5C-A6DE-64D6E555E43E}">
      <text>
        <r>
          <rPr>
            <sz val="9"/>
            <color indexed="8"/>
            <rFont val="Tahoma"/>
            <family val="2"/>
          </rPr>
          <t>Phybor 2006 PUD 1</t>
        </r>
      </text>
    </comment>
    <comment ref="AA28" authorId="0" shapeId="0" xr:uid="{78D020B2-BEB6-4C89-AD11-68D0FD4AC3F8}">
      <text>
        <r>
          <rPr>
            <sz val="9"/>
            <color indexed="8"/>
            <rFont val="Tahoma"/>
            <family val="2"/>
          </rPr>
          <t xml:space="preserve">Phybor 2005 PUD 1
</t>
        </r>
      </text>
    </comment>
    <comment ref="F29" authorId="0" shapeId="0" xr:uid="{0A2D4962-D182-4E19-906D-33F3E078D34D}">
      <text>
        <r>
          <rPr>
            <sz val="10"/>
            <rFont val="Arial"/>
            <family val="2"/>
          </rPr>
          <t>Ficpar 2023: HAA 1, OUL 2, PUD 2, PYI 1, SII 1 (+ 2reng), TYR 1, UTA 1</t>
        </r>
      </text>
    </comment>
    <comment ref="G29" authorId="0" shapeId="0" xr:uid="{6B1D428E-1245-49CF-853F-413E3B2CA6F3}">
      <text>
        <r>
          <rPr>
            <sz val="10"/>
            <rFont val="Arial"/>
            <family val="2"/>
          </rPr>
          <t>Ficpar 2022: PYI 1, PYÄ 2 (+ 1n), SII 0 (+ 3reng), TAI 1</t>
        </r>
      </text>
    </comment>
    <comment ref="H29" authorId="0" shapeId="0" xr:uid="{921EF39E-9B67-49B8-B514-E0F850693D05}">
      <text>
        <r>
          <rPr>
            <sz val="10"/>
            <rFont val="Arial"/>
            <family val="2"/>
          </rPr>
          <t>Ficpar 2021: OUN 1, OUL 1, PUD 5, PYI 1, SII 0 (+ 1 k m + 1 reng), SIL 1</t>
        </r>
      </text>
    </comment>
    <comment ref="I29" authorId="0" shapeId="0" xr:uid="{8F1D9E40-2265-4018-A769-FCCD7DF02C45}">
      <text>
        <r>
          <rPr>
            <sz val="10"/>
            <rFont val="Arial"/>
            <family val="2"/>
          </rPr>
          <t>Ficpar 2020: KEM 1, OUL 4, PUD 2, PYI 1, PYÄ 3, RAA 1, SII 1, TAI 3</t>
        </r>
      </text>
    </comment>
    <comment ref="J29" authorId="0" shapeId="0" xr:uid="{D9131321-EA4D-4B4F-8196-151B2127CEE5}">
      <text>
        <r>
          <rPr>
            <sz val="10"/>
            <rFont val="Arial"/>
            <family val="2"/>
          </rPr>
          <t>Ficpar 2019: HAI 1, OUL 1, PUD 1, TAI 2, UTA 1</t>
        </r>
      </text>
    </comment>
    <comment ref="K29" authorId="0" shapeId="0" xr:uid="{CD343D61-9C16-4A30-A744-560085FF627C}">
      <text>
        <r>
          <rPr>
            <sz val="8"/>
            <color indexed="8"/>
            <rFont val="Tahoma"/>
            <family val="2"/>
          </rPr>
          <t>Ficpar 2018: HAI 1, LUM 1, PUD 1, PYÄ 1, RAA 1, SII 0 (+ 2r1p), TAI 5 (+ 1kv 12.9.)</t>
        </r>
      </text>
    </comment>
    <comment ref="L29" authorId="0" shapeId="0" xr:uid="{0E0D8DD7-9D51-4C75-B9EF-7FFEBD14FA21}">
      <text>
        <r>
          <rPr>
            <sz val="8"/>
            <color indexed="8"/>
            <rFont val="Tahoma"/>
            <family val="2"/>
          </rPr>
          <t>Ficpar 2017: HAA 1, HAI 1 (+1 25.9.), MUH 1, OUN 0 (+1 n-puk), PUD 2, PYÄ 2, RAA 2 (+1 16.9.), SII 2 (+ 1reng ja 1 n-puk) (Näistä Tiiran ulkopuolelta RAA 16.9.)</t>
        </r>
      </text>
    </comment>
    <comment ref="M29" authorId="0" shapeId="0" xr:uid="{E3B18933-244D-4F99-AFE8-1B29F8A58190}">
      <text>
        <r>
          <rPr>
            <sz val="8"/>
            <color indexed="8"/>
            <rFont val="Tahoma"/>
            <family val="2"/>
          </rPr>
          <t>Ficpar 2016: LUM 1, MER 1, OUN 1, PUD 1, PYI 3, PYÄ 4, RAA 2, SII (+ 3reng), TAI 3</t>
        </r>
      </text>
    </comment>
    <comment ref="N29" authorId="0" shapeId="0" xr:uid="{0FE2910A-18D9-4396-A0B3-B3DB171B28B3}">
      <text>
        <r>
          <rPr>
            <sz val="8"/>
            <color indexed="8"/>
            <rFont val="Tahoma"/>
            <family val="2"/>
          </rPr>
          <t>Ficpar 2015: HAI 1 (+ 1n), II 1, OUL 5, PUD 1, PYÄ 2, RAA 2, SII 1, TAI 4</t>
        </r>
      </text>
    </comment>
    <comment ref="O29" authorId="0" shapeId="0" xr:uid="{3D673EF0-B0AF-4680-946E-DC7DDEDBBD88}">
      <text>
        <r>
          <rPr>
            <sz val="8"/>
            <color indexed="8"/>
            <rFont val="Tahoma"/>
            <family val="2"/>
          </rPr>
          <t>Ficpar 2014: LUM 1, MER 1, OUL 1, PYÄ 3/1, SII 1</t>
        </r>
      </text>
    </comment>
    <comment ref="P29" authorId="0" shapeId="0" xr:uid="{4587D0EC-C4D7-4016-8F19-41035E11B3EA}">
      <text>
        <r>
          <rPr>
            <sz val="8"/>
            <color indexed="8"/>
            <rFont val="Tahoma"/>
            <family val="2"/>
          </rPr>
          <t>Ficpar 2013 HAI 2, LIM 1 (1kv), OUL 2, PUD 2, PYI 1, PYÄ 3, RAA 2, SII 2</t>
        </r>
      </text>
    </comment>
    <comment ref="Q29" authorId="0" shapeId="0" xr:uid="{C967063D-18D2-4B7D-A1A2-B2A10B0F16C6}">
      <text>
        <r>
          <rPr>
            <sz val="8"/>
            <color indexed="8"/>
            <rFont val="Tahoma"/>
            <family val="2"/>
          </rPr>
          <t>Ficpar 2012 HAI 1, OUN 1, OUL 2, OUS 1, PUD 1, PYÄ 3, RAA 1, SII 3, VIH 1</t>
        </r>
      </text>
    </comment>
    <comment ref="R29" authorId="0" shapeId="0" xr:uid="{77E8F178-4182-45D4-B2D8-6F0E0F705362}">
      <text>
        <r>
          <rPr>
            <sz val="8"/>
            <color indexed="8"/>
            <rFont val="Tahoma"/>
            <family val="2"/>
          </rPr>
          <t>Ficpar 2011 OUL 1, PYH 8, SII 1, TAI 2</t>
        </r>
      </text>
    </comment>
    <comment ref="S29" authorId="0" shapeId="0" xr:uid="{8171F06F-34A4-43CE-97CB-E0AA5070A4D2}">
      <text>
        <r>
          <rPr>
            <sz val="8"/>
            <color indexed="8"/>
            <rFont val="Tahoma"/>
            <family val="2"/>
          </rPr>
          <t>Ficpar 2010: HAU 1, OUL 1 (+ 1p syksyllä), PUD 2, PYI 1, PYÄ 4, RAA 0 (+1m), SII 2 (+1 reng), SIL 1, TAI 2, UTA 1</t>
        </r>
      </text>
    </comment>
    <comment ref="T29" authorId="0" shapeId="0" xr:uid="{E0E963C1-3B16-4124-A74D-4B5EE6290A01}">
      <text>
        <r>
          <rPr>
            <sz val="8"/>
            <color indexed="8"/>
            <rFont val="Tahoma"/>
            <family val="2"/>
          </rPr>
          <t>Ficpar 2009: HAI 2, KÄR 1, LUM 1, OUL (HAU) 1, PUD 1, PYÄ 1, SII 0 (+ 1m ja 1 reng), TAI 1</t>
        </r>
      </text>
    </comment>
    <comment ref="U29" authorId="0" shapeId="0" xr:uid="{7092B412-F26C-4E91-9803-C439F7B7BB54}">
      <text>
        <r>
          <rPr>
            <sz val="8"/>
            <color indexed="8"/>
            <rFont val="Tahoma"/>
            <family val="2"/>
          </rPr>
          <t>Ficpar 2008: II 1, OUL (HAU) 1, PUD 1, PYÄ 1, SII 0 (+ 2 reng), SIL (PUL) 1, TAI 1</t>
        </r>
      </text>
    </comment>
    <comment ref="V29" authorId="1" shapeId="0" xr:uid="{4FE7CA5F-B365-440C-8E2F-FBE58D0560B5}">
      <text>
        <r>
          <rPr>
            <sz val="9"/>
            <color indexed="81"/>
            <rFont val="Tahoma"/>
            <family val="2"/>
          </rPr>
          <t>Ficpar 2007: OUL 2 (HAU 1), PUD 1, SII 0 (+ 2reng), TAI 1</t>
        </r>
      </text>
    </comment>
    <comment ref="AA29" authorId="0" shapeId="0" xr:uid="{2F6CEE9C-13F6-4D73-AF13-84C81478A910}">
      <text>
        <r>
          <rPr>
            <sz val="9"/>
            <color indexed="8"/>
            <rFont val="Tahoma"/>
            <family val="2"/>
          </rPr>
          <t>Ficpar 2005 SII 1 (reng)</t>
        </r>
      </text>
    </comment>
  </commentList>
</comments>
</file>

<file path=xl/sharedStrings.xml><?xml version="1.0" encoding="utf-8"?>
<sst xmlns="http://schemas.openxmlformats.org/spreadsheetml/2006/main" count="65" uniqueCount="40">
  <si>
    <t>Kesän mielenkiintoiset laulajat 15.4.–31.7. 2000-luvulla</t>
  </si>
  <si>
    <t>Kesän mielenkiintoiset laulajat 1.4.–31.7.</t>
  </si>
  <si>
    <t>&lt;&lt;&lt; Tiira-aikakausi 2006–2023 &gt;&gt;&gt;</t>
  </si>
  <si>
    <t>&lt;&lt;&lt; Ennen Tiiraa 2000–2005 &gt;&gt;&gt;</t>
  </si>
  <si>
    <t>alin</t>
  </si>
  <si>
    <t>ka.</t>
  </si>
  <si>
    <t>med</t>
  </si>
  <si>
    <t>ylin</t>
  </si>
  <si>
    <t>YHT</t>
  </si>
  <si>
    <t>viiriäinen</t>
  </si>
  <si>
    <t>/</t>
  </si>
  <si>
    <t>luhtakana</t>
  </si>
  <si>
    <t>luhtahuitti</t>
  </si>
  <si>
    <t>pikkuhuitti</t>
  </si>
  <si>
    <t>ruisrääkkä</t>
  </si>
  <si>
    <t>satakieli</t>
  </si>
  <si>
    <t>sinipyrstö</t>
  </si>
  <si>
    <t>viirusirkkalintu</t>
  </si>
  <si>
    <t>pensassirkkalintu</t>
  </si>
  <si>
    <t>viitasirkkalintu</t>
  </si>
  <si>
    <t>ruokosirkkalintu</t>
  </si>
  <si>
    <t>pikkukultarinta</t>
  </si>
  <si>
    <t>kultarinta</t>
  </si>
  <si>
    <t>viitakerttunen</t>
  </si>
  <si>
    <t>luhtakerttunen</t>
  </si>
  <si>
    <t>rytikerttunen</t>
  </si>
  <si>
    <t>rastaskerttunen</t>
  </si>
  <si>
    <t>mustapääkerttu</t>
  </si>
  <si>
    <t>idänuunilintu</t>
  </si>
  <si>
    <t>lapinuunilintu</t>
  </si>
  <si>
    <t>pikkusieppo</t>
  </si>
  <si>
    <t>vuosiLKM</t>
  </si>
  <si>
    <t>tiira</t>
  </si>
  <si>
    <t>ennenTiiraa</t>
  </si>
  <si>
    <t xml:space="preserve"> </t>
  </si>
  <si>
    <t>eof</t>
  </si>
  <si>
    <t>kaulushaikara</t>
  </si>
  <si>
    <t>kenttäkerttunen</t>
  </si>
  <si>
    <t>Laji</t>
  </si>
  <si>
    <t>2000– 2023 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</si>
</sst>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B]d/m/yyyy\ h:mm"/>
  </numFmts>
  <fonts count="17" x14ac:knownFonts="1">
    <font>
      <sz val="11"/>
      <color theme="1"/>
      <name val="Calibri"/>
      <family val="2"/>
      <scheme val="minor"/>
    </font>
    <font>
      <b/>
      <sz val="12"/>
      <name val="Arial"/>
      <family val="2"/>
    </font>
    <font>
      <sz val="10"/>
      <name val="Arial"/>
      <family val="2"/>
    </font>
    <font>
      <b/>
      <sz val="8"/>
      <name val="Arial"/>
      <family val="2"/>
    </font>
    <font>
      <sz val="11"/>
      <color indexed="16"/>
      <name val="Calibri"/>
      <family val="2"/>
    </font>
    <font>
      <sz val="11"/>
      <color indexed="60"/>
      <name val="Calibri"/>
      <family val="2"/>
    </font>
    <font>
      <sz val="11"/>
      <color indexed="17"/>
      <name val="Calibri"/>
      <family val="2"/>
    </font>
    <font>
      <b/>
      <sz val="10"/>
      <name val="Arial"/>
      <family val="2"/>
    </font>
    <font>
      <sz val="8"/>
      <color indexed="8"/>
      <name val="Tahoma"/>
      <family val="2"/>
    </font>
    <font>
      <sz val="9"/>
      <color indexed="81"/>
      <name val="Tahoma"/>
      <family val="2"/>
    </font>
    <font>
      <sz val="9"/>
      <color indexed="8"/>
      <name val="Tahoma"/>
      <family val="2"/>
    </font>
    <font>
      <sz val="10"/>
      <color indexed="8"/>
      <name val="Arial"/>
      <family val="2"/>
    </font>
    <font>
      <b/>
      <sz val="10"/>
      <color indexed="8"/>
      <name val="Arial"/>
      <family val="2"/>
    </font>
    <font>
      <sz val="8"/>
      <name val="Arial"/>
      <family val="2"/>
    </font>
    <font>
      <sz val="11"/>
      <color rgb="FF006100"/>
      <name val="Calibri"/>
      <family val="2"/>
      <scheme val="minor"/>
    </font>
    <font>
      <sz val="11"/>
      <color rgb="FF9C0006"/>
      <name val="Calibri"/>
      <family val="2"/>
      <scheme val="minor"/>
    </font>
    <font>
      <b/>
      <sz val="11"/>
      <color theme="1"/>
      <name val="Calibri"/>
      <family val="2"/>
      <scheme val="minor"/>
    </font>
  </fonts>
  <fills count="13">
    <fill>
      <patternFill patternType="none"/>
    </fill>
    <fill>
      <patternFill patternType="gray125"/>
    </fill>
    <fill>
      <patternFill patternType="solid">
        <fgColor indexed="27"/>
        <bgColor indexed="41"/>
      </patternFill>
    </fill>
    <fill>
      <patternFill patternType="solid">
        <fgColor indexed="47"/>
        <bgColor indexed="22"/>
      </patternFill>
    </fill>
    <fill>
      <patternFill patternType="solid">
        <fgColor indexed="43"/>
        <bgColor indexed="26"/>
      </patternFill>
    </fill>
    <fill>
      <patternFill patternType="solid">
        <fgColor indexed="26"/>
        <bgColor indexed="43"/>
      </patternFill>
    </fill>
    <fill>
      <patternFill patternType="solid">
        <fgColor indexed="42"/>
        <bgColor indexed="22"/>
      </patternFill>
    </fill>
    <fill>
      <patternFill patternType="solid">
        <fgColor rgb="FFCCFFFF"/>
        <bgColor indexed="41"/>
      </patternFill>
    </fill>
    <fill>
      <patternFill patternType="solid">
        <fgColor indexed="31"/>
        <bgColor indexed="44"/>
      </patternFill>
    </fill>
    <fill>
      <patternFill patternType="solid">
        <fgColor indexed="9"/>
        <bgColor indexed="27"/>
      </patternFill>
    </fill>
    <fill>
      <patternFill patternType="solid">
        <fgColor rgb="FFC6EFCE"/>
      </patternFill>
    </fill>
    <fill>
      <patternFill patternType="solid">
        <fgColor rgb="FFFFC7CE"/>
      </patternFill>
    </fill>
    <fill>
      <patternFill patternType="solid">
        <fgColor theme="0" tint="-4.9989318521683403E-2"/>
        <bgColor indexed="64"/>
      </patternFill>
    </fill>
  </fills>
  <borders count="11">
    <border>
      <left/>
      <right/>
      <top/>
      <bottom/>
      <diagonal/>
    </border>
    <border>
      <left/>
      <right style="medium">
        <color indexed="8"/>
      </right>
      <top/>
      <bottom style="thick">
        <color indexed="8"/>
      </bottom>
      <diagonal/>
    </border>
    <border>
      <left/>
      <right/>
      <top/>
      <bottom style="thick">
        <color indexed="8"/>
      </bottom>
      <diagonal/>
    </border>
    <border>
      <left style="medium">
        <color indexed="8"/>
      </left>
      <right/>
      <top/>
      <bottom style="thick">
        <color indexed="8"/>
      </bottom>
      <diagonal/>
    </border>
    <border>
      <left/>
      <right style="medium">
        <color indexed="8"/>
      </right>
      <top/>
      <bottom/>
      <diagonal/>
    </border>
    <border>
      <left style="medium">
        <color indexed="8"/>
      </left>
      <right/>
      <top/>
      <bottom/>
      <diagonal/>
    </border>
    <border>
      <left/>
      <right style="medium">
        <color indexed="8"/>
      </right>
      <top style="thick">
        <color indexed="8"/>
      </top>
      <bottom/>
      <diagonal/>
    </border>
    <border>
      <left style="medium">
        <color indexed="8"/>
      </left>
      <right style="medium">
        <color indexed="8"/>
      </right>
      <top style="thick">
        <color indexed="8"/>
      </top>
      <bottom/>
      <diagonal/>
    </border>
    <border>
      <left/>
      <right/>
      <top style="thick">
        <color indexed="8"/>
      </top>
      <bottom/>
      <diagonal/>
    </border>
    <border>
      <left style="medium">
        <color indexed="8"/>
      </left>
      <right/>
      <top style="thick">
        <color indexed="8"/>
      </top>
      <bottom/>
      <diagonal/>
    </border>
    <border>
      <left/>
      <right/>
      <top/>
      <bottom style="medium">
        <color auto="1"/>
      </bottom>
      <diagonal/>
    </border>
  </borders>
  <cellStyleXfs count="6">
    <xf numFmtId="0" fontId="0" fillId="0" borderId="0"/>
    <xf numFmtId="0" fontId="4" fillId="3" borderId="0" applyNumberFormat="0" applyBorder="0" applyProtection="0"/>
    <xf numFmtId="0" fontId="5" fillId="5" borderId="0" applyNumberFormat="0" applyBorder="0" applyProtection="0"/>
    <xf numFmtId="0" fontId="6" fillId="6" borderId="0" applyNumberFormat="0" applyBorder="0" applyProtection="0"/>
    <xf numFmtId="0" fontId="14" fillId="10" borderId="0" applyNumberFormat="0" applyBorder="0" applyAlignment="0" applyProtection="0"/>
    <xf numFmtId="0" fontId="15" fillId="11" borderId="0" applyNumberFormat="0" applyBorder="0" applyAlignment="0" applyProtection="0"/>
  </cellStyleXfs>
  <cellXfs count="51">
    <xf numFmtId="0" fontId="0" fillId="0" borderId="0" xfId="0"/>
    <xf numFmtId="0" fontId="1" fillId="0" borderId="0" xfId="0" applyFont="1"/>
    <xf numFmtId="1" fontId="1" fillId="0" borderId="0" xfId="0" applyNumberFormat="1" applyFont="1" applyAlignment="1">
      <alignment horizontal="center"/>
    </xf>
    <xf numFmtId="0" fontId="1" fillId="0" borderId="0" xfId="0" applyFont="1" applyAlignment="1">
      <alignment horizontal="center"/>
    </xf>
    <xf numFmtId="164" fontId="0" fillId="0" borderId="0" xfId="0" applyNumberFormat="1"/>
    <xf numFmtId="0" fontId="2" fillId="2" borderId="0" xfId="0" applyFont="1" applyFill="1"/>
    <xf numFmtId="0" fontId="2" fillId="2" borderId="0" xfId="0" applyFont="1" applyFill="1" applyAlignment="1">
      <alignment horizontal="center"/>
    </xf>
    <xf numFmtId="165" fontId="3" fillId="2" borderId="1" xfId="0" applyNumberFormat="1" applyFont="1" applyFill="1" applyBorder="1" applyAlignment="1">
      <alignment horizontal="left"/>
    </xf>
    <xf numFmtId="1" fontId="4" fillId="3" borderId="1" xfId="1" applyNumberFormat="1" applyBorder="1" applyAlignment="1" applyProtection="1">
      <alignment horizontal="right"/>
    </xf>
    <xf numFmtId="0" fontId="3" fillId="4" borderId="1" xfId="0" applyFont="1" applyFill="1" applyBorder="1" applyAlignment="1">
      <alignment horizontal="right"/>
    </xf>
    <xf numFmtId="0" fontId="5" fillId="5" borderId="1" xfId="2" applyNumberFormat="1" applyBorder="1" applyAlignment="1" applyProtection="1">
      <alignment horizontal="right"/>
    </xf>
    <xf numFmtId="0" fontId="6" fillId="6" borderId="1" xfId="3" applyNumberFormat="1" applyBorder="1" applyAlignment="1" applyProtection="1">
      <alignment horizontal="right"/>
    </xf>
    <xf numFmtId="0" fontId="7" fillId="8" borderId="3" xfId="0" applyFont="1" applyFill="1" applyBorder="1" applyAlignment="1">
      <alignment horizontal="center"/>
    </xf>
    <xf numFmtId="164" fontId="7" fillId="4" borderId="3" xfId="0" applyNumberFormat="1" applyFont="1" applyFill="1" applyBorder="1" applyAlignment="1">
      <alignment horizontal="center"/>
    </xf>
    <xf numFmtId="0" fontId="2" fillId="0" borderId="4" xfId="0" applyFont="1" applyBorder="1"/>
    <xf numFmtId="1" fontId="4" fillId="3" borderId="4" xfId="1" applyNumberFormat="1" applyBorder="1" applyAlignment="1" applyProtection="1">
      <alignment horizontal="right"/>
    </xf>
    <xf numFmtId="164" fontId="7" fillId="4" borderId="4" xfId="0" applyNumberFormat="1" applyFont="1" applyFill="1" applyBorder="1" applyAlignment="1">
      <alignment horizontal="right"/>
    </xf>
    <xf numFmtId="164" fontId="5" fillId="5" borderId="4" xfId="2" applyNumberFormat="1" applyBorder="1" applyAlignment="1" applyProtection="1">
      <alignment horizontal="right"/>
    </xf>
    <xf numFmtId="1" fontId="6" fillId="6" borderId="4" xfId="3" applyNumberFormat="1" applyBorder="1" applyAlignment="1" applyProtection="1">
      <alignment horizontal="right"/>
    </xf>
    <xf numFmtId="1" fontId="0" fillId="7" borderId="0" xfId="0" applyNumberFormat="1" applyFill="1"/>
    <xf numFmtId="1" fontId="0" fillId="0" borderId="0" xfId="0" applyNumberFormat="1"/>
    <xf numFmtId="1" fontId="0" fillId="2" borderId="0" xfId="0" applyNumberFormat="1" applyFill="1"/>
    <xf numFmtId="1" fontId="0" fillId="9" borderId="0" xfId="0" applyNumberFormat="1" applyFill="1"/>
    <xf numFmtId="1" fontId="7" fillId="8" borderId="5" xfId="0" applyNumberFormat="1" applyFont="1" applyFill="1" applyBorder="1"/>
    <xf numFmtId="164" fontId="7" fillId="4" borderId="5" xfId="0" applyNumberFormat="1" applyFont="1" applyFill="1" applyBorder="1"/>
    <xf numFmtId="0" fontId="0" fillId="0" borderId="4" xfId="0" applyBorder="1"/>
    <xf numFmtId="0" fontId="0" fillId="2" borderId="6" xfId="0" applyFill="1" applyBorder="1"/>
    <xf numFmtId="1" fontId="4" fillId="3" borderId="6" xfId="1" applyNumberFormat="1" applyBorder="1" applyAlignment="1" applyProtection="1">
      <alignment horizontal="right"/>
    </xf>
    <xf numFmtId="164" fontId="7" fillId="4" borderId="7" xfId="0" applyNumberFormat="1" applyFont="1" applyFill="1" applyBorder="1" applyAlignment="1">
      <alignment horizontal="right"/>
    </xf>
    <xf numFmtId="164" fontId="5" fillId="5" borderId="6" xfId="2" applyNumberFormat="1" applyBorder="1" applyAlignment="1" applyProtection="1">
      <alignment horizontal="right"/>
    </xf>
    <xf numFmtId="1" fontId="6" fillId="6" borderId="6" xfId="3" applyNumberFormat="1" applyBorder="1" applyAlignment="1" applyProtection="1">
      <alignment horizontal="right"/>
    </xf>
    <xf numFmtId="1" fontId="0" fillId="7" borderId="8" xfId="0" applyNumberFormat="1" applyFill="1" applyBorder="1"/>
    <xf numFmtId="1" fontId="0" fillId="0" borderId="8" xfId="0" applyNumberFormat="1" applyBorder="1"/>
    <xf numFmtId="1" fontId="0" fillId="2" borderId="8" xfId="0" applyNumberFormat="1" applyFill="1" applyBorder="1"/>
    <xf numFmtId="1" fontId="7" fillId="8" borderId="9" xfId="0" applyNumberFormat="1" applyFont="1" applyFill="1" applyBorder="1"/>
    <xf numFmtId="164" fontId="7" fillId="4" borderId="9" xfId="0" applyNumberFormat="1" applyFont="1" applyFill="1" applyBorder="1"/>
    <xf numFmtId="1" fontId="7" fillId="0" borderId="0" xfId="0" applyNumberFormat="1" applyFont="1" applyAlignment="1">
      <alignment horizontal="center"/>
    </xf>
    <xf numFmtId="0" fontId="7" fillId="0" borderId="0" xfId="0" applyFont="1" applyAlignment="1">
      <alignment horizontal="center"/>
    </xf>
    <xf numFmtId="0" fontId="2" fillId="0" borderId="0" xfId="0" applyFont="1"/>
    <xf numFmtId="0" fontId="13" fillId="0" borderId="2" xfId="0" applyFont="1" applyBorder="1"/>
    <xf numFmtId="0" fontId="13" fillId="2" borderId="2" xfId="0" applyFont="1" applyFill="1" applyBorder="1"/>
    <xf numFmtId="0" fontId="13" fillId="7" borderId="2" xfId="0" applyFont="1" applyFill="1" applyBorder="1"/>
    <xf numFmtId="0" fontId="13" fillId="2" borderId="1" xfId="0" applyFont="1" applyFill="1" applyBorder="1"/>
    <xf numFmtId="1" fontId="14" fillId="10" borderId="0" xfId="4" applyNumberFormat="1"/>
    <xf numFmtId="1" fontId="15" fillId="11" borderId="0" xfId="5" applyNumberFormat="1"/>
    <xf numFmtId="0" fontId="0" fillId="0" borderId="0" xfId="0" applyAlignment="1">
      <alignment vertical="top" wrapText="1"/>
    </xf>
    <xf numFmtId="1" fontId="0" fillId="0" borderId="0" xfId="0" applyNumberFormat="1" applyAlignment="1">
      <alignment vertical="top" wrapText="1"/>
    </xf>
    <xf numFmtId="0" fontId="16" fillId="12" borderId="10" xfId="0" applyFont="1" applyFill="1" applyBorder="1" applyAlignment="1">
      <alignment vertical="top" wrapText="1"/>
    </xf>
    <xf numFmtId="1" fontId="16" fillId="12" borderId="10" xfId="0" applyNumberFormat="1" applyFont="1" applyFill="1" applyBorder="1" applyAlignment="1">
      <alignment vertical="top" wrapText="1"/>
    </xf>
    <xf numFmtId="164" fontId="16" fillId="12" borderId="10" xfId="0" applyNumberFormat="1" applyFont="1" applyFill="1" applyBorder="1" applyAlignment="1">
      <alignment vertical="top" wrapText="1"/>
    </xf>
    <xf numFmtId="0" fontId="0" fillId="2" borderId="0" xfId="0" applyFill="1" applyAlignment="1">
      <alignment horizontal="center"/>
    </xf>
  </cellXfs>
  <cellStyles count="6">
    <cellStyle name="Excel Built-in Bad" xfId="1" xr:uid="{D5FFCEEB-4B36-4071-AD0D-55F04A93CEEB}"/>
    <cellStyle name="Excel Built-in Good" xfId="3" xr:uid="{00B97A59-86DE-4587-A983-EF95917E9872}"/>
    <cellStyle name="Excel Built-in Neutral" xfId="2" xr:uid="{8FBC30AC-B87C-48D1-BEE0-8C6E61F237ED}"/>
    <cellStyle name="Huono" xfId="5" builtinId="27"/>
    <cellStyle name="Hyvä" xfId="4" builtinId="26"/>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a:t>Kuluva vuosi vs 2000-luvun keskiarvo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bar"/>
        <c:grouping val="clustered"/>
        <c:varyColors val="0"/>
        <c:ser>
          <c:idx val="0"/>
          <c:order val="0"/>
          <c:tx>
            <c:v>2023</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vertailu!$A$3:$A$25</c:f>
              <c:strCache>
                <c:ptCount val="23"/>
                <c:pt idx="0">
                  <c:v>pikkusieppo</c:v>
                </c:pt>
                <c:pt idx="1">
                  <c:v>lapinuunilintu</c:v>
                </c:pt>
                <c:pt idx="2">
                  <c:v>idänuunilintu</c:v>
                </c:pt>
                <c:pt idx="3">
                  <c:v>mustapääkerttu</c:v>
                </c:pt>
                <c:pt idx="4">
                  <c:v>rastaskerttunen</c:v>
                </c:pt>
                <c:pt idx="5">
                  <c:v>rytikerttunen</c:v>
                </c:pt>
                <c:pt idx="6">
                  <c:v>luhtakerttunen</c:v>
                </c:pt>
                <c:pt idx="7">
                  <c:v>viitakerttunen</c:v>
                </c:pt>
                <c:pt idx="8">
                  <c:v>kenttäkerttunen</c:v>
                </c:pt>
                <c:pt idx="9">
                  <c:v>kultarinta</c:v>
                </c:pt>
                <c:pt idx="10">
                  <c:v>pikkukultarinta</c:v>
                </c:pt>
                <c:pt idx="11">
                  <c:v>ruokosirkkalintu</c:v>
                </c:pt>
                <c:pt idx="12">
                  <c:v>viitasirkkalintu</c:v>
                </c:pt>
                <c:pt idx="13">
                  <c:v>pensassirkkalintu</c:v>
                </c:pt>
                <c:pt idx="14">
                  <c:v>viirusirkkalintu</c:v>
                </c:pt>
                <c:pt idx="15">
                  <c:v>sinipyrstö</c:v>
                </c:pt>
                <c:pt idx="16">
                  <c:v>satakieli</c:v>
                </c:pt>
                <c:pt idx="17">
                  <c:v>ruisrääkkä</c:v>
                </c:pt>
                <c:pt idx="18">
                  <c:v>pikkuhuitti</c:v>
                </c:pt>
                <c:pt idx="19">
                  <c:v>luhtahuitti</c:v>
                </c:pt>
                <c:pt idx="20">
                  <c:v>luhtakana</c:v>
                </c:pt>
                <c:pt idx="21">
                  <c:v>kaulushaikara</c:v>
                </c:pt>
                <c:pt idx="22">
                  <c:v>viiriäinen</c:v>
                </c:pt>
              </c:strCache>
            </c:strRef>
          </c:cat>
          <c:val>
            <c:numRef>
              <c:f>vertailu!$B$3:$B$25</c:f>
              <c:numCache>
                <c:formatCode>0</c:formatCode>
                <c:ptCount val="23"/>
                <c:pt idx="0">
                  <c:v>9</c:v>
                </c:pt>
                <c:pt idx="1">
                  <c:v>1</c:v>
                </c:pt>
                <c:pt idx="2">
                  <c:v>15</c:v>
                </c:pt>
                <c:pt idx="3">
                  <c:v>138</c:v>
                </c:pt>
                <c:pt idx="4">
                  <c:v>1</c:v>
                </c:pt>
                <c:pt idx="5">
                  <c:v>2</c:v>
                </c:pt>
                <c:pt idx="6">
                  <c:v>1</c:v>
                </c:pt>
                <c:pt idx="7">
                  <c:v>42</c:v>
                </c:pt>
                <c:pt idx="8">
                  <c:v>1</c:v>
                </c:pt>
                <c:pt idx="9">
                  <c:v>8</c:v>
                </c:pt>
                <c:pt idx="10">
                  <c:v>0</c:v>
                </c:pt>
                <c:pt idx="11">
                  <c:v>0</c:v>
                </c:pt>
                <c:pt idx="12">
                  <c:v>6</c:v>
                </c:pt>
                <c:pt idx="13">
                  <c:v>7</c:v>
                </c:pt>
                <c:pt idx="14">
                  <c:v>1</c:v>
                </c:pt>
                <c:pt idx="15">
                  <c:v>88</c:v>
                </c:pt>
                <c:pt idx="16">
                  <c:v>23</c:v>
                </c:pt>
                <c:pt idx="17">
                  <c:v>71</c:v>
                </c:pt>
                <c:pt idx="18">
                  <c:v>0</c:v>
                </c:pt>
                <c:pt idx="19">
                  <c:v>24</c:v>
                </c:pt>
                <c:pt idx="20">
                  <c:v>35</c:v>
                </c:pt>
                <c:pt idx="21">
                  <c:v>52</c:v>
                </c:pt>
                <c:pt idx="22">
                  <c:v>0</c:v>
                </c:pt>
              </c:numCache>
            </c:numRef>
          </c:val>
          <c:extLst>
            <c:ext xmlns:c16="http://schemas.microsoft.com/office/drawing/2014/chart" uri="{C3380CC4-5D6E-409C-BE32-E72D297353CC}">
              <c16:uniqueId val="{00000000-BCF8-4F92-8A85-57CBF3185D13}"/>
            </c:ext>
          </c:extLst>
        </c:ser>
        <c:ser>
          <c:idx val="1"/>
          <c:order val="1"/>
          <c:tx>
            <c:v>Keskiarvo 2000–2023</c:v>
          </c:tx>
          <c:spPr>
            <a:solidFill>
              <a:schemeClr val="accent5">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vertailu!$A$3:$A$25</c:f>
              <c:strCache>
                <c:ptCount val="23"/>
                <c:pt idx="0">
                  <c:v>pikkusieppo</c:v>
                </c:pt>
                <c:pt idx="1">
                  <c:v>lapinuunilintu</c:v>
                </c:pt>
                <c:pt idx="2">
                  <c:v>idänuunilintu</c:v>
                </c:pt>
                <c:pt idx="3">
                  <c:v>mustapääkerttu</c:v>
                </c:pt>
                <c:pt idx="4">
                  <c:v>rastaskerttunen</c:v>
                </c:pt>
                <c:pt idx="5">
                  <c:v>rytikerttunen</c:v>
                </c:pt>
                <c:pt idx="6">
                  <c:v>luhtakerttunen</c:v>
                </c:pt>
                <c:pt idx="7">
                  <c:v>viitakerttunen</c:v>
                </c:pt>
                <c:pt idx="8">
                  <c:v>kenttäkerttunen</c:v>
                </c:pt>
                <c:pt idx="9">
                  <c:v>kultarinta</c:v>
                </c:pt>
                <c:pt idx="10">
                  <c:v>pikkukultarinta</c:v>
                </c:pt>
                <c:pt idx="11">
                  <c:v>ruokosirkkalintu</c:v>
                </c:pt>
                <c:pt idx="12">
                  <c:v>viitasirkkalintu</c:v>
                </c:pt>
                <c:pt idx="13">
                  <c:v>pensassirkkalintu</c:v>
                </c:pt>
                <c:pt idx="14">
                  <c:v>viirusirkkalintu</c:v>
                </c:pt>
                <c:pt idx="15">
                  <c:v>sinipyrstö</c:v>
                </c:pt>
                <c:pt idx="16">
                  <c:v>satakieli</c:v>
                </c:pt>
                <c:pt idx="17">
                  <c:v>ruisrääkkä</c:v>
                </c:pt>
                <c:pt idx="18">
                  <c:v>pikkuhuitti</c:v>
                </c:pt>
                <c:pt idx="19">
                  <c:v>luhtahuitti</c:v>
                </c:pt>
                <c:pt idx="20">
                  <c:v>luhtakana</c:v>
                </c:pt>
                <c:pt idx="21">
                  <c:v>kaulushaikara</c:v>
                </c:pt>
                <c:pt idx="22">
                  <c:v>viiriäinen</c:v>
                </c:pt>
              </c:strCache>
            </c:strRef>
          </c:cat>
          <c:val>
            <c:numRef>
              <c:f>vertailu!$C$3:$C$25</c:f>
              <c:numCache>
                <c:formatCode>0.0</c:formatCode>
                <c:ptCount val="23"/>
                <c:pt idx="0">
                  <c:v>8.125</c:v>
                </c:pt>
                <c:pt idx="1">
                  <c:v>1.9583333333333333</c:v>
                </c:pt>
                <c:pt idx="2">
                  <c:v>12.791666666666666</c:v>
                </c:pt>
                <c:pt idx="3">
                  <c:v>55.458333333333336</c:v>
                </c:pt>
                <c:pt idx="4">
                  <c:v>0.25</c:v>
                </c:pt>
                <c:pt idx="5">
                  <c:v>1.25</c:v>
                </c:pt>
                <c:pt idx="6">
                  <c:v>2.375</c:v>
                </c:pt>
                <c:pt idx="7">
                  <c:v>51.958333333333336</c:v>
                </c:pt>
                <c:pt idx="8">
                  <c:v>4.1666666666666664E-2</c:v>
                </c:pt>
                <c:pt idx="9">
                  <c:v>4</c:v>
                </c:pt>
                <c:pt idx="10">
                  <c:v>0.16666666666666666</c:v>
                </c:pt>
                <c:pt idx="11">
                  <c:v>0.125</c:v>
                </c:pt>
                <c:pt idx="12">
                  <c:v>1.5416666666666667</c:v>
                </c:pt>
                <c:pt idx="13">
                  <c:v>12.75</c:v>
                </c:pt>
                <c:pt idx="14">
                  <c:v>0.375</c:v>
                </c:pt>
                <c:pt idx="15">
                  <c:v>27.916666666666668</c:v>
                </c:pt>
                <c:pt idx="16">
                  <c:v>25.75</c:v>
                </c:pt>
                <c:pt idx="17">
                  <c:v>52.5</c:v>
                </c:pt>
                <c:pt idx="18">
                  <c:v>0.25</c:v>
                </c:pt>
                <c:pt idx="19">
                  <c:v>24.833333333333332</c:v>
                </c:pt>
                <c:pt idx="20">
                  <c:v>14.083333333333334</c:v>
                </c:pt>
                <c:pt idx="21">
                  <c:v>33.833333333333336</c:v>
                </c:pt>
                <c:pt idx="22">
                  <c:v>4.666666666666667</c:v>
                </c:pt>
              </c:numCache>
            </c:numRef>
          </c:val>
          <c:extLst>
            <c:ext xmlns:c16="http://schemas.microsoft.com/office/drawing/2014/chart" uri="{C3380CC4-5D6E-409C-BE32-E72D297353CC}">
              <c16:uniqueId val="{00000001-BCF8-4F92-8A85-57CBF3185D13}"/>
            </c:ext>
          </c:extLst>
        </c:ser>
        <c:dLbls>
          <c:showLegendKey val="0"/>
          <c:showVal val="0"/>
          <c:showCatName val="0"/>
          <c:showSerName val="0"/>
          <c:showPercent val="0"/>
          <c:showBubbleSize val="0"/>
        </c:dLbls>
        <c:gapWidth val="50"/>
        <c:axId val="901297952"/>
        <c:axId val="901298432"/>
      </c:barChart>
      <c:catAx>
        <c:axId val="901297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01298432"/>
        <c:crosses val="autoZero"/>
        <c:auto val="1"/>
        <c:lblAlgn val="ctr"/>
        <c:lblOffset val="100"/>
        <c:noMultiLvlLbl val="0"/>
      </c:catAx>
      <c:valAx>
        <c:axId val="901298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01297952"/>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i-FI"/>
          </a:p>
        </c:txPr>
      </c:legendEntry>
      <c:legendEntry>
        <c:idx val="1"/>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i-FI"/>
          </a:p>
        </c:txPr>
      </c:legendEntry>
      <c:layout>
        <c:manualLayout>
          <c:xMode val="edge"/>
          <c:yMode val="edge"/>
          <c:x val="0.55745059064269686"/>
          <c:y val="0.10780367340795424"/>
          <c:w val="0.30197212796099232"/>
          <c:h val="0.111290115238904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Viitasirkkalintu </a:t>
            </a:r>
          </a:p>
        </c:rich>
      </c:tx>
      <c:layout>
        <c:manualLayout>
          <c:xMode val="edge"/>
          <c:yMode val="edge"/>
          <c:x val="0.39209887074762917"/>
          <c:y val="3.8462786127582124E-2"/>
        </c:manualLayout>
      </c:layout>
      <c:overlay val="0"/>
      <c:spPr>
        <a:noFill/>
        <a:ln w="25400">
          <a:noFill/>
        </a:ln>
      </c:spPr>
    </c:title>
    <c:autoTitleDeleted val="0"/>
    <c:plotArea>
      <c:layout>
        <c:manualLayout>
          <c:layoutTarget val="inner"/>
          <c:xMode val="edge"/>
          <c:yMode val="edge"/>
          <c:x val="5.9354416214090655E-2"/>
          <c:y val="0.25175641828962847"/>
          <c:w val="0.91549690463551958"/>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aputaulu!$B$13:$Y$13</c:f>
              <c:numCache>
                <c:formatCode>General</c:formatCode>
                <c:ptCount val="24"/>
                <c:pt idx="0" formatCode="0">
                  <c:v>0</c:v>
                </c:pt>
                <c:pt idx="1">
                  <c:v>0</c:v>
                </c:pt>
                <c:pt idx="2">
                  <c:v>1</c:v>
                </c:pt>
                <c:pt idx="3">
                  <c:v>0</c:v>
                </c:pt>
                <c:pt idx="4">
                  <c:v>0</c:v>
                </c:pt>
                <c:pt idx="5">
                  <c:v>2</c:v>
                </c:pt>
                <c:pt idx="6">
                  <c:v>0</c:v>
                </c:pt>
                <c:pt idx="7">
                  <c:v>5</c:v>
                </c:pt>
                <c:pt idx="8">
                  <c:v>1</c:v>
                </c:pt>
                <c:pt idx="9">
                  <c:v>0</c:v>
                </c:pt>
                <c:pt idx="10">
                  <c:v>7</c:v>
                </c:pt>
                <c:pt idx="11">
                  <c:v>0</c:v>
                </c:pt>
                <c:pt idx="12">
                  <c:v>0</c:v>
                </c:pt>
                <c:pt idx="13">
                  <c:v>6</c:v>
                </c:pt>
                <c:pt idx="14">
                  <c:v>3</c:v>
                </c:pt>
                <c:pt idx="15">
                  <c:v>1</c:v>
                </c:pt>
                <c:pt idx="16">
                  <c:v>1</c:v>
                </c:pt>
                <c:pt idx="17">
                  <c:v>0</c:v>
                </c:pt>
                <c:pt idx="18">
                  <c:v>1</c:v>
                </c:pt>
                <c:pt idx="19">
                  <c:v>0</c:v>
                </c:pt>
                <c:pt idx="20">
                  <c:v>1</c:v>
                </c:pt>
                <c:pt idx="21">
                  <c:v>1</c:v>
                </c:pt>
                <c:pt idx="22">
                  <c:v>1</c:v>
                </c:pt>
                <c:pt idx="23">
                  <c:v>6</c:v>
                </c:pt>
              </c:numCache>
            </c:numRef>
          </c:val>
          <c:extLst>
            <c:ext xmlns:c16="http://schemas.microsoft.com/office/drawing/2014/chart" uri="{C3380CC4-5D6E-409C-BE32-E72D297353CC}">
              <c16:uniqueId val="{00000000-A2FE-4A4C-862B-4A786AAF11F1}"/>
            </c:ext>
          </c:extLst>
        </c:ser>
        <c:dLbls>
          <c:showLegendKey val="0"/>
          <c:showVal val="0"/>
          <c:showCatName val="0"/>
          <c:showSerName val="0"/>
          <c:showPercent val="0"/>
          <c:showBubbleSize val="0"/>
        </c:dLbls>
        <c:gapWidth val="30"/>
        <c:axId val="1423596703"/>
        <c:axId val="1"/>
      </c:barChart>
      <c:catAx>
        <c:axId val="142359670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2359670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Ruokosirkkalintu </a:t>
            </a:r>
          </a:p>
        </c:rich>
      </c:tx>
      <c:layout>
        <c:manualLayout>
          <c:xMode val="edge"/>
          <c:yMode val="edge"/>
          <c:x val="0.37950854003554935"/>
          <c:y val="3.8462786127582124E-2"/>
        </c:manualLayout>
      </c:layout>
      <c:overlay val="0"/>
      <c:spPr>
        <a:noFill/>
        <a:ln w="25400">
          <a:noFill/>
        </a:ln>
      </c:spPr>
    </c:title>
    <c:autoTitleDeleted val="0"/>
    <c:plotArea>
      <c:layout>
        <c:manualLayout>
          <c:layoutTarget val="inner"/>
          <c:xMode val="edge"/>
          <c:yMode val="edge"/>
          <c:x val="7.5541984272479018E-2"/>
          <c:y val="0.25175641828962847"/>
          <c:w val="0.8993093365771311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aputaulu!$B$14:$Y$14</c:f>
              <c:numCache>
                <c:formatCode>General</c:formatCode>
                <c:ptCount val="24"/>
                <c:pt idx="0" formatCode="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pt idx="17">
                  <c:v>1</c:v>
                </c:pt>
                <c:pt idx="18">
                  <c:v>0</c:v>
                </c:pt>
                <c:pt idx="19">
                  <c:v>0</c:v>
                </c:pt>
                <c:pt idx="20">
                  <c:v>0</c:v>
                </c:pt>
                <c:pt idx="21">
                  <c:v>0</c:v>
                </c:pt>
                <c:pt idx="22">
                  <c:v>1</c:v>
                </c:pt>
                <c:pt idx="23">
                  <c:v>0</c:v>
                </c:pt>
              </c:numCache>
            </c:numRef>
          </c:val>
          <c:extLst>
            <c:ext xmlns:c16="http://schemas.microsoft.com/office/drawing/2014/chart" uri="{C3380CC4-5D6E-409C-BE32-E72D297353CC}">
              <c16:uniqueId val="{00000000-1954-4228-9A69-46261347FF8F}"/>
            </c:ext>
          </c:extLst>
        </c:ser>
        <c:dLbls>
          <c:showLegendKey val="0"/>
          <c:showVal val="0"/>
          <c:showCatName val="0"/>
          <c:showSerName val="0"/>
          <c:showPercent val="0"/>
          <c:showBubbleSize val="0"/>
        </c:dLbls>
        <c:gapWidth val="30"/>
        <c:axId val="1481594559"/>
        <c:axId val="1"/>
      </c:barChart>
      <c:catAx>
        <c:axId val="1481594559"/>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81594559"/>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Pikkukultarinta</a:t>
            </a:r>
          </a:p>
        </c:rich>
      </c:tx>
      <c:layout>
        <c:manualLayout>
          <c:xMode val="edge"/>
          <c:yMode val="edge"/>
          <c:x val="0.39030025207447494"/>
          <c:y val="3.8328699907104621E-2"/>
        </c:manualLayout>
      </c:layout>
      <c:overlay val="0"/>
      <c:spPr>
        <a:noFill/>
        <a:ln w="25400">
          <a:noFill/>
        </a:ln>
      </c:spPr>
    </c:title>
    <c:autoTitleDeleted val="0"/>
    <c:plotArea>
      <c:layout>
        <c:manualLayout>
          <c:layoutTarget val="inner"/>
          <c:xMode val="edge"/>
          <c:yMode val="edge"/>
          <c:x val="7.5541984272479018E-2"/>
          <c:y val="0.25087876302832118"/>
          <c:w val="0.89930933657713119"/>
          <c:h val="0.57493049860656942"/>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aputaulu!$B$15:$Y$15</c:f>
              <c:numCache>
                <c:formatCode>General</c:formatCode>
                <c:ptCount val="24"/>
                <c:pt idx="0" formatCode="0">
                  <c:v>0</c:v>
                </c:pt>
                <c:pt idx="1">
                  <c:v>0</c:v>
                </c:pt>
                <c:pt idx="2">
                  <c:v>0</c:v>
                </c:pt>
                <c:pt idx="3">
                  <c:v>0</c:v>
                </c:pt>
                <c:pt idx="4">
                  <c:v>0</c:v>
                </c:pt>
                <c:pt idx="5">
                  <c:v>0</c:v>
                </c:pt>
                <c:pt idx="6">
                  <c:v>0</c:v>
                </c:pt>
                <c:pt idx="7">
                  <c:v>0</c:v>
                </c:pt>
                <c:pt idx="8">
                  <c:v>0</c:v>
                </c:pt>
                <c:pt idx="9">
                  <c:v>0</c:v>
                </c:pt>
                <c:pt idx="10">
                  <c:v>0</c:v>
                </c:pt>
                <c:pt idx="11">
                  <c:v>0</c:v>
                </c:pt>
                <c:pt idx="12">
                  <c:v>0</c:v>
                </c:pt>
                <c:pt idx="13">
                  <c:v>2</c:v>
                </c:pt>
                <c:pt idx="14">
                  <c:v>0</c:v>
                </c:pt>
                <c:pt idx="15">
                  <c:v>0</c:v>
                </c:pt>
                <c:pt idx="16">
                  <c:v>1</c:v>
                </c:pt>
                <c:pt idx="17">
                  <c:v>0</c:v>
                </c:pt>
                <c:pt idx="18">
                  <c:v>0</c:v>
                </c:pt>
                <c:pt idx="19">
                  <c:v>1</c:v>
                </c:pt>
                <c:pt idx="20">
                  <c:v>0</c:v>
                </c:pt>
                <c:pt idx="21">
                  <c:v>0</c:v>
                </c:pt>
                <c:pt idx="22">
                  <c:v>0</c:v>
                </c:pt>
                <c:pt idx="23">
                  <c:v>0</c:v>
                </c:pt>
              </c:numCache>
            </c:numRef>
          </c:val>
          <c:extLst>
            <c:ext xmlns:c16="http://schemas.microsoft.com/office/drawing/2014/chart" uri="{C3380CC4-5D6E-409C-BE32-E72D297353CC}">
              <c16:uniqueId val="{00000000-9BAC-4BB7-9FE0-78657C15E2C9}"/>
            </c:ext>
          </c:extLst>
        </c:ser>
        <c:dLbls>
          <c:showLegendKey val="0"/>
          <c:showVal val="0"/>
          <c:showCatName val="0"/>
          <c:showSerName val="0"/>
          <c:showPercent val="0"/>
          <c:showBubbleSize val="0"/>
        </c:dLbls>
        <c:gapWidth val="30"/>
        <c:axId val="1481595391"/>
        <c:axId val="1"/>
      </c:barChart>
      <c:catAx>
        <c:axId val="148159539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8159539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Kultarinta</a:t>
            </a:r>
          </a:p>
        </c:rich>
      </c:tx>
      <c:layout>
        <c:manualLayout>
          <c:xMode val="edge"/>
          <c:yMode val="edge"/>
          <c:x val="0.42807124421071446"/>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aputaulu!$B$16:$Y$16</c:f>
              <c:numCache>
                <c:formatCode>General</c:formatCode>
                <c:ptCount val="24"/>
                <c:pt idx="0" formatCode="0">
                  <c:v>3</c:v>
                </c:pt>
                <c:pt idx="1">
                  <c:v>6</c:v>
                </c:pt>
                <c:pt idx="2">
                  <c:v>1</c:v>
                </c:pt>
                <c:pt idx="3">
                  <c:v>6</c:v>
                </c:pt>
                <c:pt idx="4">
                  <c:v>3</c:v>
                </c:pt>
                <c:pt idx="5">
                  <c:v>2</c:v>
                </c:pt>
                <c:pt idx="6">
                  <c:v>1</c:v>
                </c:pt>
                <c:pt idx="7">
                  <c:v>5</c:v>
                </c:pt>
                <c:pt idx="8">
                  <c:v>4</c:v>
                </c:pt>
                <c:pt idx="9">
                  <c:v>5</c:v>
                </c:pt>
                <c:pt idx="10">
                  <c:v>6</c:v>
                </c:pt>
                <c:pt idx="11">
                  <c:v>2</c:v>
                </c:pt>
                <c:pt idx="12">
                  <c:v>5</c:v>
                </c:pt>
                <c:pt idx="13">
                  <c:v>2</c:v>
                </c:pt>
                <c:pt idx="14">
                  <c:v>9</c:v>
                </c:pt>
                <c:pt idx="15">
                  <c:v>3</c:v>
                </c:pt>
                <c:pt idx="16">
                  <c:v>3</c:v>
                </c:pt>
                <c:pt idx="17">
                  <c:v>1</c:v>
                </c:pt>
                <c:pt idx="18">
                  <c:v>3</c:v>
                </c:pt>
                <c:pt idx="19">
                  <c:v>5</c:v>
                </c:pt>
                <c:pt idx="20">
                  <c:v>7</c:v>
                </c:pt>
                <c:pt idx="21">
                  <c:v>1</c:v>
                </c:pt>
                <c:pt idx="22">
                  <c:v>5</c:v>
                </c:pt>
                <c:pt idx="23">
                  <c:v>8</c:v>
                </c:pt>
              </c:numCache>
            </c:numRef>
          </c:val>
          <c:extLst>
            <c:ext xmlns:c16="http://schemas.microsoft.com/office/drawing/2014/chart" uri="{C3380CC4-5D6E-409C-BE32-E72D297353CC}">
              <c16:uniqueId val="{00000000-5D44-4FE3-8E34-9494573D68E9}"/>
            </c:ext>
          </c:extLst>
        </c:ser>
        <c:dLbls>
          <c:showLegendKey val="0"/>
          <c:showVal val="0"/>
          <c:showCatName val="0"/>
          <c:showSerName val="0"/>
          <c:showPercent val="0"/>
          <c:showBubbleSize val="0"/>
        </c:dLbls>
        <c:gapWidth val="30"/>
        <c:axId val="1481593311"/>
        <c:axId val="1"/>
      </c:barChart>
      <c:catAx>
        <c:axId val="148159331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8159331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Viitakerttunen</a:t>
            </a:r>
          </a:p>
        </c:rich>
      </c:tx>
      <c:layout>
        <c:manualLayout>
          <c:xMode val="edge"/>
          <c:yMode val="edge"/>
          <c:x val="0.39569610809393774"/>
          <c:y val="3.8462786127582124E-2"/>
        </c:manualLayout>
      </c:layout>
      <c:overlay val="0"/>
      <c:spPr>
        <a:noFill/>
        <a:ln w="25400">
          <a:noFill/>
        </a:ln>
      </c:spPr>
    </c:title>
    <c:autoTitleDeleted val="0"/>
    <c:plotArea>
      <c:layout>
        <c:manualLayout>
          <c:layoutTarget val="inner"/>
          <c:xMode val="edge"/>
          <c:yMode val="edge"/>
          <c:x val="8.0937840291941801E-2"/>
          <c:y val="0.25175641828962847"/>
          <c:w val="0.8939134805576683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aputaulu!$B$18:$Y$18</c:f>
              <c:numCache>
                <c:formatCode>General</c:formatCode>
                <c:ptCount val="24"/>
                <c:pt idx="0" formatCode="0">
                  <c:v>8</c:v>
                </c:pt>
                <c:pt idx="1">
                  <c:v>22</c:v>
                </c:pt>
                <c:pt idx="2">
                  <c:v>3</c:v>
                </c:pt>
                <c:pt idx="3">
                  <c:v>9</c:v>
                </c:pt>
                <c:pt idx="4">
                  <c:v>1</c:v>
                </c:pt>
                <c:pt idx="5">
                  <c:v>33</c:v>
                </c:pt>
                <c:pt idx="6">
                  <c:v>10</c:v>
                </c:pt>
                <c:pt idx="7">
                  <c:v>27</c:v>
                </c:pt>
                <c:pt idx="8">
                  <c:v>13</c:v>
                </c:pt>
                <c:pt idx="9">
                  <c:v>7</c:v>
                </c:pt>
                <c:pt idx="10">
                  <c:v>176</c:v>
                </c:pt>
                <c:pt idx="11">
                  <c:v>26</c:v>
                </c:pt>
                <c:pt idx="12">
                  <c:v>48</c:v>
                </c:pt>
                <c:pt idx="13">
                  <c:v>122</c:v>
                </c:pt>
                <c:pt idx="14">
                  <c:v>167</c:v>
                </c:pt>
                <c:pt idx="15">
                  <c:v>27</c:v>
                </c:pt>
                <c:pt idx="16">
                  <c:v>57</c:v>
                </c:pt>
                <c:pt idx="17">
                  <c:v>35</c:v>
                </c:pt>
                <c:pt idx="18">
                  <c:v>22</c:v>
                </c:pt>
                <c:pt idx="19">
                  <c:v>162</c:v>
                </c:pt>
                <c:pt idx="20">
                  <c:v>109</c:v>
                </c:pt>
                <c:pt idx="21">
                  <c:v>90</c:v>
                </c:pt>
                <c:pt idx="22">
                  <c:v>31</c:v>
                </c:pt>
                <c:pt idx="23">
                  <c:v>42</c:v>
                </c:pt>
              </c:numCache>
            </c:numRef>
          </c:val>
          <c:extLst>
            <c:ext xmlns:c16="http://schemas.microsoft.com/office/drawing/2014/chart" uri="{C3380CC4-5D6E-409C-BE32-E72D297353CC}">
              <c16:uniqueId val="{00000000-603E-4856-85AE-233D2B529613}"/>
            </c:ext>
          </c:extLst>
        </c:ser>
        <c:dLbls>
          <c:showLegendKey val="0"/>
          <c:showVal val="0"/>
          <c:showCatName val="0"/>
          <c:showSerName val="0"/>
          <c:showPercent val="0"/>
          <c:showBubbleSize val="0"/>
        </c:dLbls>
        <c:gapWidth val="30"/>
        <c:axId val="1371490543"/>
        <c:axId val="1"/>
      </c:barChart>
      <c:catAx>
        <c:axId val="137149054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max val="180"/>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37149054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Luhtakerttunen</a:t>
            </a:r>
          </a:p>
        </c:rich>
      </c:tx>
      <c:layout>
        <c:manualLayout>
          <c:xMode val="edge"/>
          <c:yMode val="edge"/>
          <c:x val="0.38850163340132066"/>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aputaulu!$B$19:$Y$19</c:f>
              <c:numCache>
                <c:formatCode>General</c:formatCode>
                <c:ptCount val="24"/>
                <c:pt idx="0" formatCode="0">
                  <c:v>0</c:v>
                </c:pt>
                <c:pt idx="1">
                  <c:v>0</c:v>
                </c:pt>
                <c:pt idx="2">
                  <c:v>0</c:v>
                </c:pt>
                <c:pt idx="3">
                  <c:v>0</c:v>
                </c:pt>
                <c:pt idx="4">
                  <c:v>2</c:v>
                </c:pt>
                <c:pt idx="5">
                  <c:v>1</c:v>
                </c:pt>
                <c:pt idx="6">
                  <c:v>0</c:v>
                </c:pt>
                <c:pt idx="7">
                  <c:v>4</c:v>
                </c:pt>
                <c:pt idx="8">
                  <c:v>1</c:v>
                </c:pt>
                <c:pt idx="9">
                  <c:v>0</c:v>
                </c:pt>
                <c:pt idx="10">
                  <c:v>9</c:v>
                </c:pt>
                <c:pt idx="11">
                  <c:v>1</c:v>
                </c:pt>
                <c:pt idx="12">
                  <c:v>3</c:v>
                </c:pt>
                <c:pt idx="13">
                  <c:v>9</c:v>
                </c:pt>
                <c:pt idx="14">
                  <c:v>5</c:v>
                </c:pt>
                <c:pt idx="15">
                  <c:v>3</c:v>
                </c:pt>
                <c:pt idx="16">
                  <c:v>4</c:v>
                </c:pt>
                <c:pt idx="17">
                  <c:v>0</c:v>
                </c:pt>
                <c:pt idx="18">
                  <c:v>3</c:v>
                </c:pt>
                <c:pt idx="19">
                  <c:v>2</c:v>
                </c:pt>
                <c:pt idx="20">
                  <c:v>5</c:v>
                </c:pt>
                <c:pt idx="21">
                  <c:v>3</c:v>
                </c:pt>
                <c:pt idx="22">
                  <c:v>1</c:v>
                </c:pt>
                <c:pt idx="23">
                  <c:v>1</c:v>
                </c:pt>
              </c:numCache>
            </c:numRef>
          </c:val>
          <c:extLst>
            <c:ext xmlns:c16="http://schemas.microsoft.com/office/drawing/2014/chart" uri="{C3380CC4-5D6E-409C-BE32-E72D297353CC}">
              <c16:uniqueId val="{00000000-CA58-471A-A945-12C4C14AF63F}"/>
            </c:ext>
          </c:extLst>
        </c:ser>
        <c:dLbls>
          <c:showLegendKey val="0"/>
          <c:showVal val="0"/>
          <c:showCatName val="0"/>
          <c:showSerName val="0"/>
          <c:showPercent val="0"/>
          <c:showBubbleSize val="0"/>
        </c:dLbls>
        <c:gapWidth val="30"/>
        <c:axId val="1371490127"/>
        <c:axId val="1"/>
      </c:barChart>
      <c:catAx>
        <c:axId val="1371490127"/>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371490127"/>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Rytikerttunen </a:t>
            </a:r>
          </a:p>
        </c:rich>
      </c:tx>
      <c:layout>
        <c:manualLayout>
          <c:xMode val="edge"/>
          <c:yMode val="edge"/>
          <c:x val="0.40109196411340053"/>
          <c:y val="3.8462786127582124E-2"/>
        </c:manualLayout>
      </c:layout>
      <c:overlay val="0"/>
      <c:spPr>
        <a:noFill/>
        <a:ln w="25400">
          <a:noFill/>
        </a:ln>
      </c:spPr>
    </c:title>
    <c:autoTitleDeleted val="0"/>
    <c:plotArea>
      <c:layout>
        <c:manualLayout>
          <c:layoutTarget val="inner"/>
          <c:xMode val="edge"/>
          <c:yMode val="edge"/>
          <c:x val="5.9354416214090655E-2"/>
          <c:y val="0.25175641828962847"/>
          <c:w val="0.91549690463551958"/>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aputaulu!$B$20:$Y$20</c:f>
              <c:numCache>
                <c:formatCode>General</c:formatCode>
                <c:ptCount val="24"/>
                <c:pt idx="0" formatCode="0">
                  <c:v>1</c:v>
                </c:pt>
                <c:pt idx="1">
                  <c:v>1</c:v>
                </c:pt>
                <c:pt idx="2">
                  <c:v>0</c:v>
                </c:pt>
                <c:pt idx="3">
                  <c:v>1</c:v>
                </c:pt>
                <c:pt idx="4">
                  <c:v>0</c:v>
                </c:pt>
                <c:pt idx="5">
                  <c:v>0</c:v>
                </c:pt>
                <c:pt idx="6">
                  <c:v>1</c:v>
                </c:pt>
                <c:pt idx="7">
                  <c:v>2</c:v>
                </c:pt>
                <c:pt idx="8">
                  <c:v>0</c:v>
                </c:pt>
                <c:pt idx="9">
                  <c:v>5</c:v>
                </c:pt>
                <c:pt idx="10">
                  <c:v>2</c:v>
                </c:pt>
                <c:pt idx="11">
                  <c:v>2</c:v>
                </c:pt>
                <c:pt idx="12">
                  <c:v>0</c:v>
                </c:pt>
                <c:pt idx="13">
                  <c:v>1</c:v>
                </c:pt>
                <c:pt idx="14">
                  <c:v>2</c:v>
                </c:pt>
                <c:pt idx="15">
                  <c:v>2</c:v>
                </c:pt>
                <c:pt idx="16">
                  <c:v>2</c:v>
                </c:pt>
                <c:pt idx="17">
                  <c:v>1</c:v>
                </c:pt>
                <c:pt idx="18">
                  <c:v>0</c:v>
                </c:pt>
                <c:pt idx="19">
                  <c:v>2</c:v>
                </c:pt>
                <c:pt idx="20">
                  <c:v>2</c:v>
                </c:pt>
                <c:pt idx="21">
                  <c:v>1</c:v>
                </c:pt>
                <c:pt idx="22">
                  <c:v>0</c:v>
                </c:pt>
                <c:pt idx="23">
                  <c:v>2</c:v>
                </c:pt>
              </c:numCache>
            </c:numRef>
          </c:val>
          <c:extLst>
            <c:ext xmlns:c16="http://schemas.microsoft.com/office/drawing/2014/chart" uri="{C3380CC4-5D6E-409C-BE32-E72D297353CC}">
              <c16:uniqueId val="{00000000-F6F7-486B-ABE7-9D88155F9869}"/>
            </c:ext>
          </c:extLst>
        </c:ser>
        <c:dLbls>
          <c:showLegendKey val="0"/>
          <c:showVal val="0"/>
          <c:showCatName val="0"/>
          <c:showSerName val="0"/>
          <c:showPercent val="0"/>
          <c:showBubbleSize val="0"/>
        </c:dLbls>
        <c:gapWidth val="30"/>
        <c:axId val="1417858303"/>
        <c:axId val="1"/>
      </c:barChart>
      <c:catAx>
        <c:axId val="141785830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1785830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Rastaskerttunen</a:t>
            </a:r>
          </a:p>
        </c:rich>
      </c:tx>
      <c:layout>
        <c:manualLayout>
          <c:xMode val="edge"/>
          <c:yMode val="edge"/>
          <c:x val="0.38130715870870363"/>
          <c:y val="3.8462786127582124E-2"/>
        </c:manualLayout>
      </c:layout>
      <c:overlay val="0"/>
      <c:spPr>
        <a:noFill/>
        <a:ln w="25400">
          <a:noFill/>
        </a:ln>
      </c:spPr>
    </c:title>
    <c:autoTitleDeleted val="0"/>
    <c:plotArea>
      <c:layout>
        <c:manualLayout>
          <c:layoutTarget val="inner"/>
          <c:xMode val="edge"/>
          <c:yMode val="edge"/>
          <c:x val="7.5541984272479018E-2"/>
          <c:y val="0.25175641828962847"/>
          <c:w val="0.8993093365771311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aputaulu!$B$21:$Y$21</c:f>
              <c:numCache>
                <c:formatCode>General</c:formatCode>
                <c:ptCount val="24"/>
                <c:pt idx="0" formatCode="0">
                  <c:v>0</c:v>
                </c:pt>
                <c:pt idx="1">
                  <c:v>0</c:v>
                </c:pt>
                <c:pt idx="2">
                  <c:v>0</c:v>
                </c:pt>
                <c:pt idx="3">
                  <c:v>1</c:v>
                </c:pt>
                <c:pt idx="4">
                  <c:v>0</c:v>
                </c:pt>
                <c:pt idx="5">
                  <c:v>0</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2</c:v>
                </c:pt>
                <c:pt idx="22">
                  <c:v>0</c:v>
                </c:pt>
                <c:pt idx="23">
                  <c:v>1</c:v>
                </c:pt>
              </c:numCache>
            </c:numRef>
          </c:val>
          <c:extLst>
            <c:ext xmlns:c16="http://schemas.microsoft.com/office/drawing/2014/chart" uri="{C3380CC4-5D6E-409C-BE32-E72D297353CC}">
              <c16:uniqueId val="{00000000-AF87-4BDC-9560-EEBCC21D787D}"/>
            </c:ext>
          </c:extLst>
        </c:ser>
        <c:dLbls>
          <c:showLegendKey val="0"/>
          <c:showVal val="0"/>
          <c:showCatName val="0"/>
          <c:showSerName val="0"/>
          <c:showPercent val="0"/>
          <c:showBubbleSize val="0"/>
        </c:dLbls>
        <c:gapWidth val="30"/>
        <c:axId val="1367303871"/>
        <c:axId val="1"/>
      </c:barChart>
      <c:catAx>
        <c:axId val="136730387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max val="2"/>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367303871"/>
        <c:crosses val="autoZero"/>
        <c:crossBetween val="between"/>
        <c:majorUnit val="1"/>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Mustapääkerttu </a:t>
            </a:r>
          </a:p>
        </c:rich>
      </c:tx>
      <c:layout>
        <c:manualLayout>
          <c:xMode val="edge"/>
          <c:yMode val="edge"/>
          <c:x val="0.38310577738185786"/>
          <c:y val="3.8462786127582124E-2"/>
        </c:manualLayout>
      </c:layout>
      <c:overlay val="0"/>
      <c:spPr>
        <a:noFill/>
        <a:ln w="25400">
          <a:noFill/>
        </a:ln>
      </c:spPr>
    </c:title>
    <c:autoTitleDeleted val="0"/>
    <c:plotArea>
      <c:layout>
        <c:manualLayout>
          <c:layoutTarget val="inner"/>
          <c:xMode val="edge"/>
          <c:yMode val="edge"/>
          <c:x val="8.0937840291941801E-2"/>
          <c:y val="0.25175641828962847"/>
          <c:w val="0.8939134805576683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aputaulu!$B$22:$Y$22</c:f>
              <c:numCache>
                <c:formatCode>General</c:formatCode>
                <c:ptCount val="24"/>
                <c:pt idx="0" formatCode="0">
                  <c:v>22</c:v>
                </c:pt>
                <c:pt idx="1">
                  <c:v>16</c:v>
                </c:pt>
                <c:pt idx="2">
                  <c:v>12</c:v>
                </c:pt>
                <c:pt idx="3">
                  <c:v>13</c:v>
                </c:pt>
                <c:pt idx="4">
                  <c:v>14</c:v>
                </c:pt>
                <c:pt idx="5">
                  <c:v>18</c:v>
                </c:pt>
                <c:pt idx="6">
                  <c:v>23</c:v>
                </c:pt>
                <c:pt idx="7">
                  <c:v>53</c:v>
                </c:pt>
                <c:pt idx="8">
                  <c:v>33</c:v>
                </c:pt>
                <c:pt idx="9">
                  <c:v>25</c:v>
                </c:pt>
                <c:pt idx="10">
                  <c:v>48</c:v>
                </c:pt>
                <c:pt idx="11">
                  <c:v>50</c:v>
                </c:pt>
                <c:pt idx="12">
                  <c:v>82</c:v>
                </c:pt>
                <c:pt idx="13">
                  <c:v>60</c:v>
                </c:pt>
                <c:pt idx="14">
                  <c:v>72</c:v>
                </c:pt>
                <c:pt idx="15">
                  <c:v>78</c:v>
                </c:pt>
                <c:pt idx="16">
                  <c:v>129</c:v>
                </c:pt>
                <c:pt idx="17">
                  <c:v>56</c:v>
                </c:pt>
                <c:pt idx="18">
                  <c:v>62</c:v>
                </c:pt>
                <c:pt idx="19">
                  <c:v>95</c:v>
                </c:pt>
                <c:pt idx="20">
                  <c:v>92</c:v>
                </c:pt>
                <c:pt idx="21">
                  <c:v>71</c:v>
                </c:pt>
                <c:pt idx="22">
                  <c:v>69</c:v>
                </c:pt>
                <c:pt idx="23">
                  <c:v>138</c:v>
                </c:pt>
              </c:numCache>
            </c:numRef>
          </c:val>
          <c:extLst>
            <c:ext xmlns:c16="http://schemas.microsoft.com/office/drawing/2014/chart" uri="{C3380CC4-5D6E-409C-BE32-E72D297353CC}">
              <c16:uniqueId val="{00000000-3C83-4EC5-92DD-01524DCF40EE}"/>
            </c:ext>
          </c:extLst>
        </c:ser>
        <c:dLbls>
          <c:showLegendKey val="0"/>
          <c:showVal val="0"/>
          <c:showCatName val="0"/>
          <c:showSerName val="0"/>
          <c:showPercent val="0"/>
          <c:showBubbleSize val="0"/>
        </c:dLbls>
        <c:gapWidth val="30"/>
        <c:axId val="1363875471"/>
        <c:axId val="1"/>
      </c:barChart>
      <c:catAx>
        <c:axId val="136387547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36387547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Idänuunilintu </a:t>
            </a:r>
          </a:p>
        </c:rich>
      </c:tx>
      <c:layout>
        <c:manualLayout>
          <c:xMode val="edge"/>
          <c:yMode val="edge"/>
          <c:x val="0.40289058278655476"/>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aputaulu!$B$23:$Y$23</c:f>
              <c:numCache>
                <c:formatCode>General</c:formatCode>
                <c:ptCount val="24"/>
                <c:pt idx="0" formatCode="0">
                  <c:v>7</c:v>
                </c:pt>
                <c:pt idx="1">
                  <c:v>14</c:v>
                </c:pt>
                <c:pt idx="2">
                  <c:v>10</c:v>
                </c:pt>
                <c:pt idx="3">
                  <c:v>5</c:v>
                </c:pt>
                <c:pt idx="4">
                  <c:v>2</c:v>
                </c:pt>
                <c:pt idx="5">
                  <c:v>2</c:v>
                </c:pt>
                <c:pt idx="6">
                  <c:v>4</c:v>
                </c:pt>
                <c:pt idx="7">
                  <c:v>5</c:v>
                </c:pt>
                <c:pt idx="8">
                  <c:v>5</c:v>
                </c:pt>
                <c:pt idx="9">
                  <c:v>6</c:v>
                </c:pt>
                <c:pt idx="10">
                  <c:v>32</c:v>
                </c:pt>
                <c:pt idx="11">
                  <c:v>10</c:v>
                </c:pt>
                <c:pt idx="12">
                  <c:v>22</c:v>
                </c:pt>
                <c:pt idx="13">
                  <c:v>31</c:v>
                </c:pt>
                <c:pt idx="14">
                  <c:v>26</c:v>
                </c:pt>
                <c:pt idx="15">
                  <c:v>19</c:v>
                </c:pt>
                <c:pt idx="16">
                  <c:v>9</c:v>
                </c:pt>
                <c:pt idx="17">
                  <c:v>7</c:v>
                </c:pt>
                <c:pt idx="18">
                  <c:v>11</c:v>
                </c:pt>
                <c:pt idx="19">
                  <c:v>25</c:v>
                </c:pt>
                <c:pt idx="20">
                  <c:v>16</c:v>
                </c:pt>
                <c:pt idx="21">
                  <c:v>15</c:v>
                </c:pt>
                <c:pt idx="22">
                  <c:v>9</c:v>
                </c:pt>
                <c:pt idx="23">
                  <c:v>15</c:v>
                </c:pt>
              </c:numCache>
            </c:numRef>
          </c:val>
          <c:extLst>
            <c:ext xmlns:c16="http://schemas.microsoft.com/office/drawing/2014/chart" uri="{C3380CC4-5D6E-409C-BE32-E72D297353CC}">
              <c16:uniqueId val="{00000000-C1CB-485B-B4AD-3FFEC77F2A82}"/>
            </c:ext>
          </c:extLst>
        </c:ser>
        <c:dLbls>
          <c:showLegendKey val="0"/>
          <c:showVal val="0"/>
          <c:showCatName val="0"/>
          <c:showSerName val="0"/>
          <c:showPercent val="0"/>
          <c:showBubbleSize val="0"/>
        </c:dLbls>
        <c:gapWidth val="30"/>
        <c:axId val="1443755183"/>
        <c:axId val="1"/>
      </c:barChart>
      <c:catAx>
        <c:axId val="144375518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5518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Luhtakana</a:t>
            </a:r>
          </a:p>
        </c:rich>
      </c:tx>
      <c:layout>
        <c:manualLayout>
          <c:xMode val="edge"/>
          <c:yMode val="edge"/>
          <c:x val="0.42343734689157525"/>
          <c:y val="3.8462786127582124E-2"/>
        </c:manualLayout>
      </c:layout>
      <c:overlay val="0"/>
      <c:spPr>
        <a:noFill/>
        <a:ln w="25400">
          <a:noFill/>
        </a:ln>
      </c:spPr>
    </c:title>
    <c:autoTitleDeleted val="0"/>
    <c:plotArea>
      <c:layout>
        <c:manualLayout>
          <c:layoutTarget val="inner"/>
          <c:xMode val="edge"/>
          <c:yMode val="edge"/>
          <c:x val="7.0272580973495466E-2"/>
          <c:y val="0.25175641828962847"/>
          <c:w val="0.90453424740242883"/>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aputaulu!$B$5:$Y$5</c:f>
              <c:numCache>
                <c:formatCode>General</c:formatCode>
                <c:ptCount val="24"/>
                <c:pt idx="0" formatCode="0">
                  <c:v>3</c:v>
                </c:pt>
                <c:pt idx="1">
                  <c:v>3</c:v>
                </c:pt>
                <c:pt idx="2">
                  <c:v>5</c:v>
                </c:pt>
                <c:pt idx="3">
                  <c:v>8</c:v>
                </c:pt>
                <c:pt idx="4">
                  <c:v>7</c:v>
                </c:pt>
                <c:pt idx="5">
                  <c:v>6</c:v>
                </c:pt>
                <c:pt idx="6">
                  <c:v>7</c:v>
                </c:pt>
                <c:pt idx="7">
                  <c:v>10</c:v>
                </c:pt>
                <c:pt idx="8">
                  <c:v>6</c:v>
                </c:pt>
                <c:pt idx="9">
                  <c:v>14</c:v>
                </c:pt>
                <c:pt idx="10">
                  <c:v>5</c:v>
                </c:pt>
                <c:pt idx="11">
                  <c:v>9</c:v>
                </c:pt>
                <c:pt idx="12">
                  <c:v>15</c:v>
                </c:pt>
                <c:pt idx="13">
                  <c:v>18</c:v>
                </c:pt>
                <c:pt idx="14">
                  <c:v>10</c:v>
                </c:pt>
                <c:pt idx="15">
                  <c:v>14</c:v>
                </c:pt>
                <c:pt idx="16">
                  <c:v>13</c:v>
                </c:pt>
                <c:pt idx="17">
                  <c:v>14</c:v>
                </c:pt>
                <c:pt idx="18">
                  <c:v>22</c:v>
                </c:pt>
                <c:pt idx="19">
                  <c:v>35</c:v>
                </c:pt>
                <c:pt idx="20">
                  <c:v>31</c:v>
                </c:pt>
                <c:pt idx="21">
                  <c:v>19</c:v>
                </c:pt>
                <c:pt idx="22">
                  <c:v>29</c:v>
                </c:pt>
                <c:pt idx="23">
                  <c:v>35</c:v>
                </c:pt>
              </c:numCache>
            </c:numRef>
          </c:val>
          <c:extLst>
            <c:ext xmlns:c16="http://schemas.microsoft.com/office/drawing/2014/chart" uri="{C3380CC4-5D6E-409C-BE32-E72D297353CC}">
              <c16:uniqueId val="{00000000-0D0D-4CBE-937F-B7EE211EC868}"/>
            </c:ext>
          </c:extLst>
        </c:ser>
        <c:dLbls>
          <c:showLegendKey val="0"/>
          <c:showVal val="0"/>
          <c:showCatName val="0"/>
          <c:showSerName val="0"/>
          <c:showPercent val="0"/>
          <c:showBubbleSize val="0"/>
        </c:dLbls>
        <c:gapWidth val="30"/>
        <c:axId val="1299910063"/>
        <c:axId val="1"/>
      </c:barChart>
      <c:catAx>
        <c:axId val="129991006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max val="35"/>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29991006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Lapinuunilintu </a:t>
            </a:r>
          </a:p>
        </c:rich>
      </c:tx>
      <c:layout>
        <c:manualLayout>
          <c:xMode val="edge"/>
          <c:yMode val="edge"/>
          <c:x val="0.3974947267670919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aputaulu!$B$24:$Y$24</c:f>
              <c:numCache>
                <c:formatCode>General</c:formatCode>
                <c:ptCount val="24"/>
                <c:pt idx="0" formatCode="0">
                  <c:v>7</c:v>
                </c:pt>
                <c:pt idx="1">
                  <c:v>13</c:v>
                </c:pt>
                <c:pt idx="2">
                  <c:v>5</c:v>
                </c:pt>
                <c:pt idx="3">
                  <c:v>5</c:v>
                </c:pt>
                <c:pt idx="4">
                  <c:v>0</c:v>
                </c:pt>
                <c:pt idx="5">
                  <c:v>1</c:v>
                </c:pt>
                <c:pt idx="6">
                  <c:v>1</c:v>
                </c:pt>
                <c:pt idx="7">
                  <c:v>0</c:v>
                </c:pt>
                <c:pt idx="8">
                  <c:v>1</c:v>
                </c:pt>
                <c:pt idx="9">
                  <c:v>1</c:v>
                </c:pt>
                <c:pt idx="10">
                  <c:v>0</c:v>
                </c:pt>
                <c:pt idx="11">
                  <c:v>3</c:v>
                </c:pt>
                <c:pt idx="12">
                  <c:v>0</c:v>
                </c:pt>
                <c:pt idx="13">
                  <c:v>1</c:v>
                </c:pt>
                <c:pt idx="14">
                  <c:v>2</c:v>
                </c:pt>
                <c:pt idx="15">
                  <c:v>0</c:v>
                </c:pt>
                <c:pt idx="16">
                  <c:v>0</c:v>
                </c:pt>
                <c:pt idx="17">
                  <c:v>3</c:v>
                </c:pt>
                <c:pt idx="18">
                  <c:v>0</c:v>
                </c:pt>
                <c:pt idx="19">
                  <c:v>2</c:v>
                </c:pt>
                <c:pt idx="20">
                  <c:v>1</c:v>
                </c:pt>
                <c:pt idx="21">
                  <c:v>0</c:v>
                </c:pt>
                <c:pt idx="22">
                  <c:v>0</c:v>
                </c:pt>
                <c:pt idx="23">
                  <c:v>1</c:v>
                </c:pt>
              </c:numCache>
            </c:numRef>
          </c:val>
          <c:extLst>
            <c:ext xmlns:c16="http://schemas.microsoft.com/office/drawing/2014/chart" uri="{C3380CC4-5D6E-409C-BE32-E72D297353CC}">
              <c16:uniqueId val="{00000000-9EFD-4F50-A981-9D1C9A65440C}"/>
            </c:ext>
          </c:extLst>
        </c:ser>
        <c:dLbls>
          <c:showLegendKey val="0"/>
          <c:showVal val="0"/>
          <c:showCatName val="0"/>
          <c:showSerName val="0"/>
          <c:showPercent val="0"/>
          <c:showBubbleSize val="0"/>
        </c:dLbls>
        <c:gapWidth val="30"/>
        <c:axId val="1443747695"/>
        <c:axId val="1"/>
      </c:barChart>
      <c:catAx>
        <c:axId val="144374769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4769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Pikkusieppo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aputaulu!$B$25:$Y$25</c:f>
              <c:numCache>
                <c:formatCode>General</c:formatCode>
                <c:ptCount val="24"/>
                <c:pt idx="0" formatCode="0">
                  <c:v>2</c:v>
                </c:pt>
                <c:pt idx="1">
                  <c:v>3</c:v>
                </c:pt>
                <c:pt idx="2">
                  <c:v>6</c:v>
                </c:pt>
                <c:pt idx="3">
                  <c:v>2</c:v>
                </c:pt>
                <c:pt idx="4">
                  <c:v>2</c:v>
                </c:pt>
                <c:pt idx="5">
                  <c:v>1</c:v>
                </c:pt>
                <c:pt idx="6">
                  <c:v>1</c:v>
                </c:pt>
                <c:pt idx="7">
                  <c:v>4</c:v>
                </c:pt>
                <c:pt idx="8">
                  <c:v>6</c:v>
                </c:pt>
                <c:pt idx="9">
                  <c:v>8</c:v>
                </c:pt>
                <c:pt idx="10">
                  <c:v>15</c:v>
                </c:pt>
                <c:pt idx="11">
                  <c:v>12</c:v>
                </c:pt>
                <c:pt idx="12">
                  <c:v>13</c:v>
                </c:pt>
                <c:pt idx="13">
                  <c:v>15</c:v>
                </c:pt>
                <c:pt idx="14">
                  <c:v>8</c:v>
                </c:pt>
                <c:pt idx="15">
                  <c:v>17</c:v>
                </c:pt>
                <c:pt idx="16">
                  <c:v>16</c:v>
                </c:pt>
                <c:pt idx="17">
                  <c:v>10</c:v>
                </c:pt>
                <c:pt idx="18">
                  <c:v>10</c:v>
                </c:pt>
                <c:pt idx="19">
                  <c:v>6</c:v>
                </c:pt>
                <c:pt idx="20">
                  <c:v>16</c:v>
                </c:pt>
                <c:pt idx="21">
                  <c:v>9</c:v>
                </c:pt>
                <c:pt idx="22">
                  <c:v>4</c:v>
                </c:pt>
                <c:pt idx="23">
                  <c:v>9</c:v>
                </c:pt>
              </c:numCache>
            </c:numRef>
          </c:val>
          <c:extLst>
            <c:ext xmlns:c16="http://schemas.microsoft.com/office/drawing/2014/chart" uri="{C3380CC4-5D6E-409C-BE32-E72D297353CC}">
              <c16:uniqueId val="{00000000-D171-4927-8046-D3C692D5408C}"/>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Viiriäinen</a:t>
            </a:r>
          </a:p>
        </c:rich>
      </c:tx>
      <c:layout>
        <c:manualLayout>
          <c:xMode val="edge"/>
          <c:yMode val="edge"/>
          <c:x val="0.43064479109398501"/>
          <c:y val="3.8328699907104621E-2"/>
        </c:manualLayout>
      </c:layout>
      <c:overlay val="0"/>
      <c:spPr>
        <a:noFill/>
        <a:ln w="25400">
          <a:noFill/>
        </a:ln>
      </c:spPr>
    </c:title>
    <c:autoTitleDeleted val="0"/>
    <c:plotArea>
      <c:layout>
        <c:manualLayout>
          <c:layoutTarget val="inner"/>
          <c:xMode val="edge"/>
          <c:yMode val="edge"/>
          <c:x val="7.0272580973495466E-2"/>
          <c:y val="0.25087876302832118"/>
          <c:w val="0.90453424740242883"/>
          <c:h val="0.57493049860656942"/>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aputaulu!$B$3:$Y$3</c:f>
              <c:numCache>
                <c:formatCode>General</c:formatCode>
                <c:ptCount val="24"/>
                <c:pt idx="0" formatCode="0">
                  <c:v>2</c:v>
                </c:pt>
                <c:pt idx="1">
                  <c:v>2</c:v>
                </c:pt>
                <c:pt idx="2">
                  <c:v>3</c:v>
                </c:pt>
                <c:pt idx="3">
                  <c:v>16</c:v>
                </c:pt>
                <c:pt idx="4">
                  <c:v>12</c:v>
                </c:pt>
                <c:pt idx="5">
                  <c:v>10</c:v>
                </c:pt>
                <c:pt idx="6">
                  <c:v>6</c:v>
                </c:pt>
                <c:pt idx="7">
                  <c:v>6</c:v>
                </c:pt>
                <c:pt idx="8">
                  <c:v>2</c:v>
                </c:pt>
                <c:pt idx="9">
                  <c:v>4</c:v>
                </c:pt>
                <c:pt idx="10">
                  <c:v>12</c:v>
                </c:pt>
                <c:pt idx="11">
                  <c:v>1</c:v>
                </c:pt>
                <c:pt idx="12">
                  <c:v>0</c:v>
                </c:pt>
                <c:pt idx="13">
                  <c:v>8</c:v>
                </c:pt>
                <c:pt idx="14">
                  <c:v>1</c:v>
                </c:pt>
                <c:pt idx="15">
                  <c:v>3</c:v>
                </c:pt>
                <c:pt idx="16">
                  <c:v>4</c:v>
                </c:pt>
                <c:pt idx="17">
                  <c:v>0</c:v>
                </c:pt>
                <c:pt idx="18">
                  <c:v>1</c:v>
                </c:pt>
                <c:pt idx="19">
                  <c:v>6</c:v>
                </c:pt>
                <c:pt idx="20">
                  <c:v>1</c:v>
                </c:pt>
                <c:pt idx="21">
                  <c:v>9</c:v>
                </c:pt>
                <c:pt idx="22">
                  <c:v>3</c:v>
                </c:pt>
                <c:pt idx="23">
                  <c:v>0</c:v>
                </c:pt>
              </c:numCache>
            </c:numRef>
          </c:val>
          <c:extLst>
            <c:ext xmlns:c16="http://schemas.microsoft.com/office/drawing/2014/chart" uri="{C3380CC4-5D6E-409C-BE32-E72D297353CC}">
              <c16:uniqueId val="{00000000-B682-49AB-9C6F-507717E49BF9}"/>
            </c:ext>
          </c:extLst>
        </c:ser>
        <c:dLbls>
          <c:showLegendKey val="0"/>
          <c:showVal val="0"/>
          <c:showCatName val="0"/>
          <c:showSerName val="0"/>
          <c:showPercent val="0"/>
          <c:showBubbleSize val="0"/>
        </c:dLbls>
        <c:gapWidth val="30"/>
        <c:axId val="1443746863"/>
        <c:axId val="1"/>
      </c:barChart>
      <c:catAx>
        <c:axId val="144374686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4686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Kaulushaikara</a:t>
            </a:r>
          </a:p>
        </c:rich>
      </c:tx>
      <c:layout>
        <c:manualLayout>
          <c:xMode val="edge"/>
          <c:yMode val="edge"/>
          <c:x val="0.42343734689157525"/>
          <c:y val="3.8462786127582124E-2"/>
        </c:manualLayout>
      </c:layout>
      <c:overlay val="0"/>
      <c:spPr>
        <a:noFill/>
        <a:ln w="25400">
          <a:noFill/>
        </a:ln>
      </c:spPr>
    </c:title>
    <c:autoTitleDeleted val="0"/>
    <c:plotArea>
      <c:layout>
        <c:manualLayout>
          <c:layoutTarget val="inner"/>
          <c:xMode val="edge"/>
          <c:yMode val="edge"/>
          <c:x val="7.0272580973495466E-2"/>
          <c:y val="0.25175641828962847"/>
          <c:w val="0.90453424740242883"/>
          <c:h val="0.5734451749930425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aputaulu!$B$4:$Y$4</c:f>
              <c:numCache>
                <c:formatCode>General</c:formatCode>
                <c:ptCount val="24"/>
                <c:pt idx="0" formatCode="0">
                  <c:v>0</c:v>
                </c:pt>
                <c:pt idx="1">
                  <c:v>0</c:v>
                </c:pt>
                <c:pt idx="2">
                  <c:v>0</c:v>
                </c:pt>
                <c:pt idx="3">
                  <c:v>0</c:v>
                </c:pt>
                <c:pt idx="4">
                  <c:v>0</c:v>
                </c:pt>
                <c:pt idx="5">
                  <c:v>46</c:v>
                </c:pt>
                <c:pt idx="6">
                  <c:v>46</c:v>
                </c:pt>
                <c:pt idx="7">
                  <c:v>39</c:v>
                </c:pt>
                <c:pt idx="8">
                  <c:v>38</c:v>
                </c:pt>
                <c:pt idx="9">
                  <c:v>46</c:v>
                </c:pt>
                <c:pt idx="10">
                  <c:v>37</c:v>
                </c:pt>
                <c:pt idx="11">
                  <c:v>31</c:v>
                </c:pt>
                <c:pt idx="12">
                  <c:v>25</c:v>
                </c:pt>
                <c:pt idx="13">
                  <c:v>43</c:v>
                </c:pt>
                <c:pt idx="14">
                  <c:v>43</c:v>
                </c:pt>
                <c:pt idx="15">
                  <c:v>41</c:v>
                </c:pt>
                <c:pt idx="16">
                  <c:v>37</c:v>
                </c:pt>
                <c:pt idx="17">
                  <c:v>37</c:v>
                </c:pt>
                <c:pt idx="18">
                  <c:v>45</c:v>
                </c:pt>
                <c:pt idx="19">
                  <c:v>43</c:v>
                </c:pt>
                <c:pt idx="20">
                  <c:v>60</c:v>
                </c:pt>
                <c:pt idx="21">
                  <c:v>58</c:v>
                </c:pt>
                <c:pt idx="22">
                  <c:v>45</c:v>
                </c:pt>
                <c:pt idx="23">
                  <c:v>52</c:v>
                </c:pt>
              </c:numCache>
            </c:numRef>
          </c:val>
          <c:extLst>
            <c:ext xmlns:c16="http://schemas.microsoft.com/office/drawing/2014/chart" uri="{C3380CC4-5D6E-409C-BE32-E72D297353CC}">
              <c16:uniqueId val="{00000000-3083-46D1-B7CE-0303C40156FE}"/>
            </c:ext>
          </c:extLst>
        </c:ser>
        <c:dLbls>
          <c:showLegendKey val="0"/>
          <c:showVal val="0"/>
          <c:showCatName val="0"/>
          <c:showSerName val="0"/>
          <c:showPercent val="0"/>
          <c:showBubbleSize val="0"/>
        </c:dLbls>
        <c:gapWidth val="30"/>
        <c:axId val="1299910063"/>
        <c:axId val="1"/>
      </c:barChart>
      <c:catAx>
        <c:axId val="129991006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max val="60"/>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29991006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Kenttäkerttunen</a:t>
            </a:r>
          </a:p>
        </c:rich>
      </c:tx>
      <c:layout>
        <c:manualLayout>
          <c:xMode val="edge"/>
          <c:yMode val="edge"/>
          <c:x val="0.39569610809393774"/>
          <c:y val="3.8462786127582124E-2"/>
        </c:manualLayout>
      </c:layout>
      <c:overlay val="0"/>
      <c:spPr>
        <a:noFill/>
        <a:ln w="25400">
          <a:noFill/>
        </a:ln>
      </c:spPr>
    </c:title>
    <c:autoTitleDeleted val="0"/>
    <c:plotArea>
      <c:layout>
        <c:manualLayout>
          <c:layoutTarget val="inner"/>
          <c:xMode val="edge"/>
          <c:yMode val="edge"/>
          <c:x val="8.0937840291941801E-2"/>
          <c:y val="0.25175641828962847"/>
          <c:w val="0.89391348055766839"/>
          <c:h val="0.57344517499304259"/>
        </c:manualLayout>
      </c:layout>
      <c:barChart>
        <c:barDir val="col"/>
        <c:grouping val="clustered"/>
        <c:varyColors val="0"/>
        <c:ser>
          <c:idx val="0"/>
          <c:order val="0"/>
          <c:invertIfNegative val="0"/>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aputaulu!$B$17:$Y$17</c:f>
              <c:numCache>
                <c:formatCode>General</c:formatCode>
                <c:ptCount val="24"/>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c:v>
                </c:pt>
              </c:numCache>
            </c:numRef>
          </c:val>
          <c:extLst>
            <c:ext xmlns:c16="http://schemas.microsoft.com/office/drawing/2014/chart" uri="{C3380CC4-5D6E-409C-BE32-E72D297353CC}">
              <c16:uniqueId val="{00000000-65F2-4324-AB80-03DC88A7203D}"/>
            </c:ext>
          </c:extLst>
        </c:ser>
        <c:dLbls>
          <c:showLegendKey val="0"/>
          <c:showVal val="0"/>
          <c:showCatName val="0"/>
          <c:showSerName val="0"/>
          <c:showPercent val="0"/>
          <c:showBubbleSize val="0"/>
        </c:dLbls>
        <c:gapWidth val="30"/>
        <c:axId val="1371490543"/>
        <c:axId val="1"/>
      </c:barChart>
      <c:catAx>
        <c:axId val="137149054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max val="1"/>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371490543"/>
        <c:crosses val="autoZero"/>
        <c:crossBetween val="between"/>
        <c:majorUnit val="1"/>
        <c:minorUnit val="1"/>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Luhtakana</a:t>
            </a:r>
          </a:p>
        </c:rich>
      </c:tx>
      <c:layout>
        <c:manualLayout>
          <c:xMode val="edge"/>
          <c:yMode val="edge"/>
          <c:x val="0.42343734689157525"/>
          <c:y val="3.8462786127582124E-2"/>
        </c:manualLayout>
      </c:layout>
      <c:overlay val="0"/>
      <c:spPr>
        <a:noFill/>
        <a:ln w="25400">
          <a:noFill/>
        </a:ln>
      </c:spPr>
    </c:title>
    <c:autoTitleDeleted val="0"/>
    <c:plotArea>
      <c:layout>
        <c:manualLayout>
          <c:layoutTarget val="inner"/>
          <c:xMode val="edge"/>
          <c:yMode val="edge"/>
          <c:x val="7.0272580973495466E-2"/>
          <c:y val="0.25175641828962847"/>
          <c:w val="0.90453424740242883"/>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aputaulu!$B$5:$Y$5</c:f>
              <c:numCache>
                <c:formatCode>General</c:formatCode>
                <c:ptCount val="24"/>
                <c:pt idx="0" formatCode="0">
                  <c:v>3</c:v>
                </c:pt>
                <c:pt idx="1">
                  <c:v>3</c:v>
                </c:pt>
                <c:pt idx="2">
                  <c:v>5</c:v>
                </c:pt>
                <c:pt idx="3">
                  <c:v>8</c:v>
                </c:pt>
                <c:pt idx="4">
                  <c:v>7</c:v>
                </c:pt>
                <c:pt idx="5">
                  <c:v>6</c:v>
                </c:pt>
                <c:pt idx="6">
                  <c:v>7</c:v>
                </c:pt>
                <c:pt idx="7">
                  <c:v>10</c:v>
                </c:pt>
                <c:pt idx="8">
                  <c:v>6</c:v>
                </c:pt>
                <c:pt idx="9">
                  <c:v>14</c:v>
                </c:pt>
                <c:pt idx="10">
                  <c:v>5</c:v>
                </c:pt>
                <c:pt idx="11">
                  <c:v>9</c:v>
                </c:pt>
                <c:pt idx="12">
                  <c:v>15</c:v>
                </c:pt>
                <c:pt idx="13">
                  <c:v>18</c:v>
                </c:pt>
                <c:pt idx="14">
                  <c:v>10</c:v>
                </c:pt>
                <c:pt idx="15">
                  <c:v>14</c:v>
                </c:pt>
                <c:pt idx="16">
                  <c:v>13</c:v>
                </c:pt>
                <c:pt idx="17">
                  <c:v>14</c:v>
                </c:pt>
                <c:pt idx="18">
                  <c:v>22</c:v>
                </c:pt>
                <c:pt idx="19">
                  <c:v>35</c:v>
                </c:pt>
                <c:pt idx="20">
                  <c:v>31</c:v>
                </c:pt>
                <c:pt idx="21">
                  <c:v>19</c:v>
                </c:pt>
                <c:pt idx="22">
                  <c:v>29</c:v>
                </c:pt>
                <c:pt idx="23">
                  <c:v>35</c:v>
                </c:pt>
              </c:numCache>
            </c:numRef>
          </c:val>
          <c:extLst>
            <c:ext xmlns:c16="http://schemas.microsoft.com/office/drawing/2014/chart" uri="{C3380CC4-5D6E-409C-BE32-E72D297353CC}">
              <c16:uniqueId val="{00000000-26C6-43DA-917D-90215544761E}"/>
            </c:ext>
          </c:extLst>
        </c:ser>
        <c:dLbls>
          <c:showLegendKey val="0"/>
          <c:showVal val="0"/>
          <c:showCatName val="0"/>
          <c:showSerName val="0"/>
          <c:showPercent val="0"/>
          <c:showBubbleSize val="0"/>
        </c:dLbls>
        <c:gapWidth val="30"/>
        <c:axId val="1299910063"/>
        <c:axId val="1"/>
      </c:barChart>
      <c:catAx>
        <c:axId val="129991006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29991006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Luhtahuitti</a:t>
            </a:r>
          </a:p>
        </c:rich>
      </c:tx>
      <c:layout>
        <c:manualLayout>
          <c:xMode val="edge"/>
          <c:yMode val="edge"/>
          <c:x val="0.42163548584097277"/>
          <c:y val="3.8462786127582124E-2"/>
        </c:manualLayout>
      </c:layout>
      <c:overlay val="0"/>
      <c:spPr>
        <a:noFill/>
        <a:ln w="25400">
          <a:noFill/>
        </a:ln>
      </c:spPr>
    </c:title>
    <c:autoTitleDeleted val="0"/>
    <c:plotArea>
      <c:layout>
        <c:manualLayout>
          <c:layoutTarget val="inner"/>
          <c:xMode val="edge"/>
          <c:yMode val="edge"/>
          <c:x val="7.0272580973495466E-2"/>
          <c:y val="0.25175641828962847"/>
          <c:w val="0.90453424740242883"/>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aputaulu!$B$6:$Y$6</c:f>
              <c:numCache>
                <c:formatCode>General</c:formatCode>
                <c:ptCount val="24"/>
                <c:pt idx="0" formatCode="0">
                  <c:v>30</c:v>
                </c:pt>
                <c:pt idx="1">
                  <c:v>37</c:v>
                </c:pt>
                <c:pt idx="2">
                  <c:v>22</c:v>
                </c:pt>
                <c:pt idx="3">
                  <c:v>21</c:v>
                </c:pt>
                <c:pt idx="4">
                  <c:v>23</c:v>
                </c:pt>
                <c:pt idx="5">
                  <c:v>16</c:v>
                </c:pt>
                <c:pt idx="6">
                  <c:v>16</c:v>
                </c:pt>
                <c:pt idx="7">
                  <c:v>13</c:v>
                </c:pt>
                <c:pt idx="8">
                  <c:v>23</c:v>
                </c:pt>
                <c:pt idx="9">
                  <c:v>17</c:v>
                </c:pt>
                <c:pt idx="10">
                  <c:v>30</c:v>
                </c:pt>
                <c:pt idx="11">
                  <c:v>9</c:v>
                </c:pt>
                <c:pt idx="12">
                  <c:v>23</c:v>
                </c:pt>
                <c:pt idx="13">
                  <c:v>38</c:v>
                </c:pt>
                <c:pt idx="14">
                  <c:v>28</c:v>
                </c:pt>
                <c:pt idx="15">
                  <c:v>32</c:v>
                </c:pt>
                <c:pt idx="16">
                  <c:v>34</c:v>
                </c:pt>
                <c:pt idx="17">
                  <c:v>23</c:v>
                </c:pt>
                <c:pt idx="18">
                  <c:v>28</c:v>
                </c:pt>
                <c:pt idx="19">
                  <c:v>35</c:v>
                </c:pt>
                <c:pt idx="20">
                  <c:v>29</c:v>
                </c:pt>
                <c:pt idx="21">
                  <c:v>22</c:v>
                </c:pt>
                <c:pt idx="22">
                  <c:v>23</c:v>
                </c:pt>
                <c:pt idx="23">
                  <c:v>24</c:v>
                </c:pt>
              </c:numCache>
            </c:numRef>
          </c:val>
          <c:extLst>
            <c:ext xmlns:c16="http://schemas.microsoft.com/office/drawing/2014/chart" uri="{C3380CC4-5D6E-409C-BE32-E72D297353CC}">
              <c16:uniqueId val="{00000000-E00B-4E9A-A505-F3A01C3EC9F6}"/>
            </c:ext>
          </c:extLst>
        </c:ser>
        <c:dLbls>
          <c:showLegendKey val="0"/>
          <c:showVal val="0"/>
          <c:showCatName val="0"/>
          <c:showSerName val="0"/>
          <c:showPercent val="0"/>
          <c:showBubbleSize val="0"/>
        </c:dLbls>
        <c:gapWidth val="30"/>
        <c:axId val="1647270879"/>
        <c:axId val="1"/>
      </c:barChart>
      <c:catAx>
        <c:axId val="1647270879"/>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647270879"/>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Pikkuhuitti</a:t>
            </a:r>
          </a:p>
        </c:rich>
      </c:tx>
      <c:layout>
        <c:manualLayout>
          <c:xMode val="edge"/>
          <c:yMode val="edge"/>
          <c:x val="0.42087676951809738"/>
          <c:y val="3.8462786127582124E-2"/>
        </c:manualLayout>
      </c:layout>
      <c:overlay val="0"/>
      <c:spPr>
        <a:noFill/>
        <a:ln w="25400">
          <a:noFill/>
        </a:ln>
      </c:spPr>
    </c:title>
    <c:autoTitleDeleted val="0"/>
    <c:plotArea>
      <c:layout>
        <c:manualLayout>
          <c:layoutTarget val="inner"/>
          <c:xMode val="edge"/>
          <c:yMode val="edge"/>
          <c:x val="7.5541984272479018E-2"/>
          <c:y val="0.25175641828962847"/>
          <c:w val="0.8993093365771311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aputaulu!$B$7:$Y$7</c:f>
              <c:numCache>
                <c:formatCode>General</c:formatCode>
                <c:ptCount val="24"/>
                <c:pt idx="0" formatCode="0">
                  <c:v>0</c:v>
                </c:pt>
                <c:pt idx="1">
                  <c:v>1</c:v>
                </c:pt>
                <c:pt idx="2">
                  <c:v>0</c:v>
                </c:pt>
                <c:pt idx="3">
                  <c:v>0</c:v>
                </c:pt>
                <c:pt idx="4">
                  <c:v>2</c:v>
                </c:pt>
                <c:pt idx="5">
                  <c:v>0</c:v>
                </c:pt>
                <c:pt idx="6">
                  <c:v>0</c:v>
                </c:pt>
                <c:pt idx="7">
                  <c:v>0</c:v>
                </c:pt>
                <c:pt idx="8">
                  <c:v>0</c:v>
                </c:pt>
                <c:pt idx="9">
                  <c:v>0</c:v>
                </c:pt>
                <c:pt idx="10">
                  <c:v>0</c:v>
                </c:pt>
                <c:pt idx="11">
                  <c:v>0</c:v>
                </c:pt>
                <c:pt idx="12">
                  <c:v>0</c:v>
                </c:pt>
                <c:pt idx="13">
                  <c:v>0</c:v>
                </c:pt>
                <c:pt idx="14">
                  <c:v>0</c:v>
                </c:pt>
                <c:pt idx="15">
                  <c:v>2</c:v>
                </c:pt>
                <c:pt idx="16">
                  <c:v>0</c:v>
                </c:pt>
                <c:pt idx="17">
                  <c:v>0</c:v>
                </c:pt>
                <c:pt idx="18">
                  <c:v>0</c:v>
                </c:pt>
                <c:pt idx="19">
                  <c:v>0</c:v>
                </c:pt>
                <c:pt idx="20">
                  <c:v>0</c:v>
                </c:pt>
                <c:pt idx="21">
                  <c:v>0</c:v>
                </c:pt>
                <c:pt idx="22">
                  <c:v>1</c:v>
                </c:pt>
                <c:pt idx="23">
                  <c:v>0</c:v>
                </c:pt>
              </c:numCache>
            </c:numRef>
          </c:val>
          <c:extLst>
            <c:ext xmlns:c16="http://schemas.microsoft.com/office/drawing/2014/chart" uri="{C3380CC4-5D6E-409C-BE32-E72D297353CC}">
              <c16:uniqueId val="{00000000-AD70-4773-9811-99658362C200}"/>
            </c:ext>
          </c:extLst>
        </c:ser>
        <c:dLbls>
          <c:showLegendKey val="0"/>
          <c:showVal val="0"/>
          <c:showCatName val="0"/>
          <c:showSerName val="0"/>
          <c:showPercent val="0"/>
          <c:showBubbleSize val="0"/>
        </c:dLbls>
        <c:gapWidth val="30"/>
        <c:axId val="1643554495"/>
        <c:axId val="1"/>
      </c:barChart>
      <c:catAx>
        <c:axId val="164355449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64355449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Ruisrääkkä</a:t>
            </a:r>
          </a:p>
        </c:rich>
      </c:tx>
      <c:layout>
        <c:manualLayout>
          <c:xMode val="edge"/>
          <c:yMode val="edge"/>
          <c:x val="0.41907815084494315"/>
          <c:y val="3.8462786127582124E-2"/>
        </c:manualLayout>
      </c:layout>
      <c:overlay val="0"/>
      <c:spPr>
        <a:noFill/>
        <a:ln w="25400">
          <a:noFill/>
        </a:ln>
      </c:spPr>
    </c:title>
    <c:autoTitleDeleted val="0"/>
    <c:plotArea>
      <c:layout>
        <c:manualLayout>
          <c:layoutTarget val="inner"/>
          <c:xMode val="edge"/>
          <c:yMode val="edge"/>
          <c:x val="8.0937840291941801E-2"/>
          <c:y val="0.25175641828962847"/>
          <c:w val="0.8939134805576683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aputaulu!$B$8:$Y$8</c:f>
              <c:numCache>
                <c:formatCode>General</c:formatCode>
                <c:ptCount val="24"/>
                <c:pt idx="0" formatCode="0">
                  <c:v>294</c:v>
                </c:pt>
                <c:pt idx="1">
                  <c:v>53</c:v>
                </c:pt>
                <c:pt idx="2">
                  <c:v>37</c:v>
                </c:pt>
                <c:pt idx="3">
                  <c:v>10</c:v>
                </c:pt>
                <c:pt idx="4">
                  <c:v>19</c:v>
                </c:pt>
                <c:pt idx="5">
                  <c:v>15</c:v>
                </c:pt>
                <c:pt idx="6">
                  <c:v>32</c:v>
                </c:pt>
                <c:pt idx="7">
                  <c:v>92</c:v>
                </c:pt>
                <c:pt idx="8">
                  <c:v>17</c:v>
                </c:pt>
                <c:pt idx="9">
                  <c:v>34</c:v>
                </c:pt>
                <c:pt idx="10">
                  <c:v>70</c:v>
                </c:pt>
                <c:pt idx="11">
                  <c:v>8</c:v>
                </c:pt>
                <c:pt idx="12">
                  <c:v>36</c:v>
                </c:pt>
                <c:pt idx="13">
                  <c:v>149</c:v>
                </c:pt>
                <c:pt idx="14">
                  <c:v>58</c:v>
                </c:pt>
                <c:pt idx="15">
                  <c:v>24</c:v>
                </c:pt>
                <c:pt idx="16">
                  <c:v>50</c:v>
                </c:pt>
                <c:pt idx="17">
                  <c:v>20</c:v>
                </c:pt>
                <c:pt idx="18">
                  <c:v>23</c:v>
                </c:pt>
                <c:pt idx="19">
                  <c:v>25</c:v>
                </c:pt>
                <c:pt idx="20">
                  <c:v>54</c:v>
                </c:pt>
                <c:pt idx="21">
                  <c:v>25</c:v>
                </c:pt>
                <c:pt idx="22">
                  <c:v>44</c:v>
                </c:pt>
                <c:pt idx="23">
                  <c:v>71</c:v>
                </c:pt>
              </c:numCache>
            </c:numRef>
          </c:val>
          <c:extLst>
            <c:ext xmlns:c16="http://schemas.microsoft.com/office/drawing/2014/chart" uri="{C3380CC4-5D6E-409C-BE32-E72D297353CC}">
              <c16:uniqueId val="{00000000-7BEC-4DA0-ADE2-7BEB4EA4888D}"/>
            </c:ext>
          </c:extLst>
        </c:ser>
        <c:dLbls>
          <c:showLegendKey val="0"/>
          <c:showVal val="0"/>
          <c:showCatName val="0"/>
          <c:showSerName val="0"/>
          <c:showPercent val="0"/>
          <c:showBubbleSize val="0"/>
        </c:dLbls>
        <c:gapWidth val="30"/>
        <c:axId val="1580738271"/>
        <c:axId val="1"/>
      </c:barChart>
      <c:catAx>
        <c:axId val="158073827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58073827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Satakieli</a:t>
            </a:r>
          </a:p>
        </c:rich>
      </c:tx>
      <c:layout>
        <c:manualLayout>
          <c:xMode val="edge"/>
          <c:yMode val="edge"/>
          <c:x val="0.43886295624964"/>
          <c:y val="3.8462786127582124E-2"/>
        </c:manualLayout>
      </c:layout>
      <c:overlay val="0"/>
      <c:spPr>
        <a:noFill/>
        <a:ln w="25400">
          <a:noFill/>
        </a:ln>
      </c:spPr>
    </c:title>
    <c:autoTitleDeleted val="0"/>
    <c:plotArea>
      <c:layout>
        <c:manualLayout>
          <c:layoutTarget val="inner"/>
          <c:xMode val="edge"/>
          <c:yMode val="edge"/>
          <c:x val="8.0937840291941801E-2"/>
          <c:y val="0.25175641828962847"/>
          <c:w val="0.8939134805576683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aputaulu!$B$9:$Y$9</c:f>
              <c:numCache>
                <c:formatCode>General</c:formatCode>
                <c:ptCount val="24"/>
                <c:pt idx="0" formatCode="0">
                  <c:v>27</c:v>
                </c:pt>
                <c:pt idx="1">
                  <c:v>13</c:v>
                </c:pt>
                <c:pt idx="2">
                  <c:v>15</c:v>
                </c:pt>
                <c:pt idx="3">
                  <c:v>59</c:v>
                </c:pt>
                <c:pt idx="4">
                  <c:v>18</c:v>
                </c:pt>
                <c:pt idx="5">
                  <c:v>16</c:v>
                </c:pt>
                <c:pt idx="6">
                  <c:v>11</c:v>
                </c:pt>
                <c:pt idx="7">
                  <c:v>29</c:v>
                </c:pt>
                <c:pt idx="8">
                  <c:v>9</c:v>
                </c:pt>
                <c:pt idx="9">
                  <c:v>11</c:v>
                </c:pt>
                <c:pt idx="10">
                  <c:v>59</c:v>
                </c:pt>
                <c:pt idx="11">
                  <c:v>9</c:v>
                </c:pt>
                <c:pt idx="12">
                  <c:v>46</c:v>
                </c:pt>
                <c:pt idx="13">
                  <c:v>89</c:v>
                </c:pt>
                <c:pt idx="14">
                  <c:v>30</c:v>
                </c:pt>
                <c:pt idx="15">
                  <c:v>21</c:v>
                </c:pt>
                <c:pt idx="16">
                  <c:v>34</c:v>
                </c:pt>
                <c:pt idx="17">
                  <c:v>5</c:v>
                </c:pt>
                <c:pt idx="18">
                  <c:v>22</c:v>
                </c:pt>
                <c:pt idx="19">
                  <c:v>17</c:v>
                </c:pt>
                <c:pt idx="20">
                  <c:v>14</c:v>
                </c:pt>
                <c:pt idx="21">
                  <c:v>34</c:v>
                </c:pt>
                <c:pt idx="22">
                  <c:v>7</c:v>
                </c:pt>
                <c:pt idx="23">
                  <c:v>23</c:v>
                </c:pt>
              </c:numCache>
            </c:numRef>
          </c:val>
          <c:extLst>
            <c:ext xmlns:c16="http://schemas.microsoft.com/office/drawing/2014/chart" uri="{C3380CC4-5D6E-409C-BE32-E72D297353CC}">
              <c16:uniqueId val="{00000000-CC1F-4336-80C3-D82C30A53F13}"/>
            </c:ext>
          </c:extLst>
        </c:ser>
        <c:dLbls>
          <c:showLegendKey val="0"/>
          <c:showVal val="0"/>
          <c:showCatName val="0"/>
          <c:showSerName val="0"/>
          <c:showPercent val="0"/>
          <c:showBubbleSize val="0"/>
        </c:dLbls>
        <c:gapWidth val="30"/>
        <c:axId val="1580739935"/>
        <c:axId val="1"/>
      </c:barChart>
      <c:catAx>
        <c:axId val="158073993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58073993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Luhtahuitti</a:t>
            </a:r>
          </a:p>
        </c:rich>
      </c:tx>
      <c:layout>
        <c:manualLayout>
          <c:xMode val="edge"/>
          <c:yMode val="edge"/>
          <c:x val="0.42163548584097277"/>
          <c:y val="3.8462786127582124E-2"/>
        </c:manualLayout>
      </c:layout>
      <c:overlay val="0"/>
      <c:spPr>
        <a:noFill/>
        <a:ln w="25400">
          <a:noFill/>
        </a:ln>
      </c:spPr>
    </c:title>
    <c:autoTitleDeleted val="0"/>
    <c:plotArea>
      <c:layout>
        <c:manualLayout>
          <c:layoutTarget val="inner"/>
          <c:xMode val="edge"/>
          <c:yMode val="edge"/>
          <c:x val="7.0272580973495466E-2"/>
          <c:y val="0.25175641828962847"/>
          <c:w val="0.90453424740242883"/>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aputaulu!$B$6:$Y$6</c:f>
              <c:numCache>
                <c:formatCode>General</c:formatCode>
                <c:ptCount val="24"/>
                <c:pt idx="0" formatCode="0">
                  <c:v>30</c:v>
                </c:pt>
                <c:pt idx="1">
                  <c:v>37</c:v>
                </c:pt>
                <c:pt idx="2">
                  <c:v>22</c:v>
                </c:pt>
                <c:pt idx="3">
                  <c:v>21</c:v>
                </c:pt>
                <c:pt idx="4">
                  <c:v>23</c:v>
                </c:pt>
                <c:pt idx="5">
                  <c:v>16</c:v>
                </c:pt>
                <c:pt idx="6">
                  <c:v>16</c:v>
                </c:pt>
                <c:pt idx="7">
                  <c:v>13</c:v>
                </c:pt>
                <c:pt idx="8">
                  <c:v>23</c:v>
                </c:pt>
                <c:pt idx="9">
                  <c:v>17</c:v>
                </c:pt>
                <c:pt idx="10">
                  <c:v>30</c:v>
                </c:pt>
                <c:pt idx="11">
                  <c:v>9</c:v>
                </c:pt>
                <c:pt idx="12">
                  <c:v>23</c:v>
                </c:pt>
                <c:pt idx="13">
                  <c:v>38</c:v>
                </c:pt>
                <c:pt idx="14">
                  <c:v>28</c:v>
                </c:pt>
                <c:pt idx="15">
                  <c:v>32</c:v>
                </c:pt>
                <c:pt idx="16">
                  <c:v>34</c:v>
                </c:pt>
                <c:pt idx="17">
                  <c:v>23</c:v>
                </c:pt>
                <c:pt idx="18">
                  <c:v>28</c:v>
                </c:pt>
                <c:pt idx="19">
                  <c:v>35</c:v>
                </c:pt>
                <c:pt idx="20">
                  <c:v>29</c:v>
                </c:pt>
                <c:pt idx="21">
                  <c:v>22</c:v>
                </c:pt>
                <c:pt idx="22">
                  <c:v>23</c:v>
                </c:pt>
                <c:pt idx="23">
                  <c:v>24</c:v>
                </c:pt>
              </c:numCache>
            </c:numRef>
          </c:val>
          <c:extLst>
            <c:ext xmlns:c16="http://schemas.microsoft.com/office/drawing/2014/chart" uri="{C3380CC4-5D6E-409C-BE32-E72D297353CC}">
              <c16:uniqueId val="{00000000-2A27-4B5E-A032-383152F3ECB4}"/>
            </c:ext>
          </c:extLst>
        </c:ser>
        <c:dLbls>
          <c:showLegendKey val="0"/>
          <c:showVal val="0"/>
          <c:showCatName val="0"/>
          <c:showSerName val="0"/>
          <c:showPercent val="0"/>
          <c:showBubbleSize val="0"/>
        </c:dLbls>
        <c:gapWidth val="30"/>
        <c:axId val="1647270879"/>
        <c:axId val="1"/>
      </c:barChart>
      <c:catAx>
        <c:axId val="1647270879"/>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647270879"/>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Sinipyrstö</a:t>
            </a:r>
          </a:p>
        </c:rich>
      </c:tx>
      <c:layout>
        <c:manualLayout>
          <c:xMode val="edge"/>
          <c:yMode val="edge"/>
          <c:x val="0.42627262553756018"/>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aputaulu!$B$10:$Y$10</c:f>
              <c:numCache>
                <c:formatCode>General</c:formatCode>
                <c:ptCount val="24"/>
                <c:pt idx="0" formatCode="0">
                  <c:v>16</c:v>
                </c:pt>
                <c:pt idx="1">
                  <c:v>12</c:v>
                </c:pt>
                <c:pt idx="2">
                  <c:v>14</c:v>
                </c:pt>
                <c:pt idx="3">
                  <c:v>5</c:v>
                </c:pt>
                <c:pt idx="4">
                  <c:v>0</c:v>
                </c:pt>
                <c:pt idx="5">
                  <c:v>5</c:v>
                </c:pt>
                <c:pt idx="6">
                  <c:v>8</c:v>
                </c:pt>
                <c:pt idx="7">
                  <c:v>9</c:v>
                </c:pt>
                <c:pt idx="8">
                  <c:v>1</c:v>
                </c:pt>
                <c:pt idx="9">
                  <c:v>73</c:v>
                </c:pt>
                <c:pt idx="10">
                  <c:v>34</c:v>
                </c:pt>
                <c:pt idx="11">
                  <c:v>3</c:v>
                </c:pt>
                <c:pt idx="12">
                  <c:v>54</c:v>
                </c:pt>
                <c:pt idx="13">
                  <c:v>21</c:v>
                </c:pt>
                <c:pt idx="14">
                  <c:v>29</c:v>
                </c:pt>
                <c:pt idx="15">
                  <c:v>10</c:v>
                </c:pt>
                <c:pt idx="16">
                  <c:v>11</c:v>
                </c:pt>
                <c:pt idx="17">
                  <c:v>6</c:v>
                </c:pt>
                <c:pt idx="18">
                  <c:v>15</c:v>
                </c:pt>
                <c:pt idx="19">
                  <c:v>27</c:v>
                </c:pt>
                <c:pt idx="20">
                  <c:v>70</c:v>
                </c:pt>
                <c:pt idx="21">
                  <c:v>159</c:v>
                </c:pt>
                <c:pt idx="22">
                  <c:v>0</c:v>
                </c:pt>
                <c:pt idx="23">
                  <c:v>88</c:v>
                </c:pt>
              </c:numCache>
            </c:numRef>
          </c:val>
          <c:extLst>
            <c:ext xmlns:c16="http://schemas.microsoft.com/office/drawing/2014/chart" uri="{C3380CC4-5D6E-409C-BE32-E72D297353CC}">
              <c16:uniqueId val="{00000000-2CCE-4DBC-9B15-4E19AD63D748}"/>
            </c:ext>
          </c:extLst>
        </c:ser>
        <c:dLbls>
          <c:showLegendKey val="0"/>
          <c:showVal val="0"/>
          <c:showCatName val="0"/>
          <c:showSerName val="0"/>
          <c:showPercent val="0"/>
          <c:showBubbleSize val="0"/>
        </c:dLbls>
        <c:gapWidth val="30"/>
        <c:axId val="1423598367"/>
        <c:axId val="1"/>
      </c:barChart>
      <c:catAx>
        <c:axId val="1423598367"/>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23598367"/>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41984272479018E-2"/>
          <c:y val="9.0912039937921393E-2"/>
          <c:w val="0.89930933657713119"/>
          <c:h val="0.73428955334474966"/>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aputaulu!$B$11:$Y$11</c:f>
              <c:numCache>
                <c:formatCode>General</c:formatCode>
                <c:ptCount val="24"/>
                <c:pt idx="0" formatCode="0">
                  <c:v>3</c:v>
                </c:pt>
                <c:pt idx="1">
                  <c:v>0</c:v>
                </c:pt>
                <c:pt idx="2">
                  <c:v>1</c:v>
                </c:pt>
                <c:pt idx="3">
                  <c:v>1</c:v>
                </c:pt>
                <c:pt idx="4">
                  <c:v>1</c:v>
                </c:pt>
                <c:pt idx="5">
                  <c:v>0</c:v>
                </c:pt>
                <c:pt idx="6">
                  <c:v>0</c:v>
                </c:pt>
                <c:pt idx="7">
                  <c:v>0</c:v>
                </c:pt>
                <c:pt idx="8">
                  <c:v>0</c:v>
                </c:pt>
                <c:pt idx="9">
                  <c:v>0</c:v>
                </c:pt>
                <c:pt idx="10">
                  <c:v>0</c:v>
                </c:pt>
                <c:pt idx="11">
                  <c:v>0</c:v>
                </c:pt>
                <c:pt idx="12">
                  <c:v>0</c:v>
                </c:pt>
                <c:pt idx="13">
                  <c:v>0</c:v>
                </c:pt>
                <c:pt idx="14">
                  <c:v>0</c:v>
                </c:pt>
                <c:pt idx="15">
                  <c:v>1</c:v>
                </c:pt>
                <c:pt idx="16">
                  <c:v>0</c:v>
                </c:pt>
                <c:pt idx="17">
                  <c:v>0</c:v>
                </c:pt>
                <c:pt idx="18">
                  <c:v>0</c:v>
                </c:pt>
                <c:pt idx="19">
                  <c:v>0</c:v>
                </c:pt>
                <c:pt idx="20">
                  <c:v>1</c:v>
                </c:pt>
                <c:pt idx="21">
                  <c:v>0</c:v>
                </c:pt>
                <c:pt idx="22">
                  <c:v>0</c:v>
                </c:pt>
                <c:pt idx="23">
                  <c:v>1</c:v>
                </c:pt>
              </c:numCache>
            </c:numRef>
          </c:val>
          <c:extLst>
            <c:ext xmlns:c16="http://schemas.microsoft.com/office/drawing/2014/chart" uri="{C3380CC4-5D6E-409C-BE32-E72D297353CC}">
              <c16:uniqueId val="{00000000-3282-4548-ACA2-0B0E8A527D9D}"/>
            </c:ext>
          </c:extLst>
        </c:ser>
        <c:dLbls>
          <c:showLegendKey val="0"/>
          <c:showVal val="0"/>
          <c:showCatName val="0"/>
          <c:showSerName val="0"/>
          <c:showPercent val="0"/>
          <c:showBubbleSize val="0"/>
        </c:dLbls>
        <c:gapWidth val="30"/>
        <c:axId val="1423599615"/>
        <c:axId val="1"/>
      </c:barChart>
      <c:catAx>
        <c:axId val="142359961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2359961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Pensassirkkalintu </a:t>
            </a:r>
          </a:p>
        </c:rich>
      </c:tx>
      <c:layout>
        <c:manualLayout>
          <c:xMode val="edge"/>
          <c:yMode val="edge"/>
          <c:x val="0.37411268401608655"/>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aputaulu!$B$12:$Y$12</c:f>
              <c:numCache>
                <c:formatCode>General</c:formatCode>
                <c:ptCount val="24"/>
                <c:pt idx="0" formatCode="0">
                  <c:v>20</c:v>
                </c:pt>
                <c:pt idx="1">
                  <c:v>17</c:v>
                </c:pt>
                <c:pt idx="2">
                  <c:v>11</c:v>
                </c:pt>
                <c:pt idx="3">
                  <c:v>8</c:v>
                </c:pt>
                <c:pt idx="4">
                  <c:v>14</c:v>
                </c:pt>
                <c:pt idx="5">
                  <c:v>12</c:v>
                </c:pt>
                <c:pt idx="6">
                  <c:v>12</c:v>
                </c:pt>
                <c:pt idx="7">
                  <c:v>19</c:v>
                </c:pt>
                <c:pt idx="8">
                  <c:v>8</c:v>
                </c:pt>
                <c:pt idx="9">
                  <c:v>26</c:v>
                </c:pt>
                <c:pt idx="10">
                  <c:v>10</c:v>
                </c:pt>
                <c:pt idx="11">
                  <c:v>11</c:v>
                </c:pt>
                <c:pt idx="12">
                  <c:v>19</c:v>
                </c:pt>
                <c:pt idx="13">
                  <c:v>29</c:v>
                </c:pt>
                <c:pt idx="14">
                  <c:v>9</c:v>
                </c:pt>
                <c:pt idx="15">
                  <c:v>15</c:v>
                </c:pt>
                <c:pt idx="16">
                  <c:v>11</c:v>
                </c:pt>
                <c:pt idx="17">
                  <c:v>4</c:v>
                </c:pt>
                <c:pt idx="18">
                  <c:v>4</c:v>
                </c:pt>
                <c:pt idx="19">
                  <c:v>13</c:v>
                </c:pt>
                <c:pt idx="20">
                  <c:v>13</c:v>
                </c:pt>
                <c:pt idx="21">
                  <c:v>7</c:v>
                </c:pt>
                <c:pt idx="22">
                  <c:v>7</c:v>
                </c:pt>
                <c:pt idx="23">
                  <c:v>7</c:v>
                </c:pt>
              </c:numCache>
            </c:numRef>
          </c:val>
          <c:extLst>
            <c:ext xmlns:c16="http://schemas.microsoft.com/office/drawing/2014/chart" uri="{C3380CC4-5D6E-409C-BE32-E72D297353CC}">
              <c16:uniqueId val="{00000000-5ED2-4650-9BA8-319BA3B27FD7}"/>
            </c:ext>
          </c:extLst>
        </c:ser>
        <c:dLbls>
          <c:showLegendKey val="0"/>
          <c:showVal val="0"/>
          <c:showCatName val="0"/>
          <c:showSerName val="0"/>
          <c:showPercent val="0"/>
          <c:showBubbleSize val="0"/>
        </c:dLbls>
        <c:gapWidth val="30"/>
        <c:axId val="1423597119"/>
        <c:axId val="1"/>
      </c:barChart>
      <c:catAx>
        <c:axId val="1423597119"/>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23597119"/>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Viitasirkkalintu </a:t>
            </a:r>
          </a:p>
        </c:rich>
      </c:tx>
      <c:layout>
        <c:manualLayout>
          <c:xMode val="edge"/>
          <c:yMode val="edge"/>
          <c:x val="0.39209887074762917"/>
          <c:y val="3.8462786127582124E-2"/>
        </c:manualLayout>
      </c:layout>
      <c:overlay val="0"/>
      <c:spPr>
        <a:noFill/>
        <a:ln w="25400">
          <a:noFill/>
        </a:ln>
      </c:spPr>
    </c:title>
    <c:autoTitleDeleted val="0"/>
    <c:plotArea>
      <c:layout>
        <c:manualLayout>
          <c:layoutTarget val="inner"/>
          <c:xMode val="edge"/>
          <c:yMode val="edge"/>
          <c:x val="5.9354416214090655E-2"/>
          <c:y val="0.25175641828962847"/>
          <c:w val="0.91549690463551958"/>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aputaulu!$B$13:$Y$13</c:f>
              <c:numCache>
                <c:formatCode>General</c:formatCode>
                <c:ptCount val="24"/>
                <c:pt idx="0" formatCode="0">
                  <c:v>0</c:v>
                </c:pt>
                <c:pt idx="1">
                  <c:v>0</c:v>
                </c:pt>
                <c:pt idx="2">
                  <c:v>1</c:v>
                </c:pt>
                <c:pt idx="3">
                  <c:v>0</c:v>
                </c:pt>
                <c:pt idx="4">
                  <c:v>0</c:v>
                </c:pt>
                <c:pt idx="5">
                  <c:v>2</c:v>
                </c:pt>
                <c:pt idx="6">
                  <c:v>0</c:v>
                </c:pt>
                <c:pt idx="7">
                  <c:v>5</c:v>
                </c:pt>
                <c:pt idx="8">
                  <c:v>1</c:v>
                </c:pt>
                <c:pt idx="9">
                  <c:v>0</c:v>
                </c:pt>
                <c:pt idx="10">
                  <c:v>7</c:v>
                </c:pt>
                <c:pt idx="11">
                  <c:v>0</c:v>
                </c:pt>
                <c:pt idx="12">
                  <c:v>0</c:v>
                </c:pt>
                <c:pt idx="13">
                  <c:v>6</c:v>
                </c:pt>
                <c:pt idx="14">
                  <c:v>3</c:v>
                </c:pt>
                <c:pt idx="15">
                  <c:v>1</c:v>
                </c:pt>
                <c:pt idx="16">
                  <c:v>1</c:v>
                </c:pt>
                <c:pt idx="17">
                  <c:v>0</c:v>
                </c:pt>
                <c:pt idx="18">
                  <c:v>1</c:v>
                </c:pt>
                <c:pt idx="19">
                  <c:v>0</c:v>
                </c:pt>
                <c:pt idx="20">
                  <c:v>1</c:v>
                </c:pt>
                <c:pt idx="21">
                  <c:v>1</c:v>
                </c:pt>
                <c:pt idx="22">
                  <c:v>1</c:v>
                </c:pt>
                <c:pt idx="23">
                  <c:v>6</c:v>
                </c:pt>
              </c:numCache>
            </c:numRef>
          </c:val>
          <c:extLst>
            <c:ext xmlns:c16="http://schemas.microsoft.com/office/drawing/2014/chart" uri="{C3380CC4-5D6E-409C-BE32-E72D297353CC}">
              <c16:uniqueId val="{00000000-5CA7-4184-97A3-457ECC259DEB}"/>
            </c:ext>
          </c:extLst>
        </c:ser>
        <c:dLbls>
          <c:showLegendKey val="0"/>
          <c:showVal val="0"/>
          <c:showCatName val="0"/>
          <c:showSerName val="0"/>
          <c:showPercent val="0"/>
          <c:showBubbleSize val="0"/>
        </c:dLbls>
        <c:gapWidth val="30"/>
        <c:axId val="1423596703"/>
        <c:axId val="1"/>
      </c:barChart>
      <c:catAx>
        <c:axId val="142359670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2359670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Ruokosirkkalintu </a:t>
            </a:r>
          </a:p>
        </c:rich>
      </c:tx>
      <c:layout>
        <c:manualLayout>
          <c:xMode val="edge"/>
          <c:yMode val="edge"/>
          <c:x val="0.37950854003554935"/>
          <c:y val="3.8462786127582124E-2"/>
        </c:manualLayout>
      </c:layout>
      <c:overlay val="0"/>
      <c:spPr>
        <a:noFill/>
        <a:ln w="25400">
          <a:noFill/>
        </a:ln>
      </c:spPr>
    </c:title>
    <c:autoTitleDeleted val="0"/>
    <c:plotArea>
      <c:layout>
        <c:manualLayout>
          <c:layoutTarget val="inner"/>
          <c:xMode val="edge"/>
          <c:yMode val="edge"/>
          <c:x val="7.5541984272479018E-2"/>
          <c:y val="0.25175641828962847"/>
          <c:w val="0.8993093365771311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aputaulu!$B$14:$Y$14</c:f>
              <c:numCache>
                <c:formatCode>General</c:formatCode>
                <c:ptCount val="24"/>
                <c:pt idx="0" formatCode="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pt idx="17">
                  <c:v>1</c:v>
                </c:pt>
                <c:pt idx="18">
                  <c:v>0</c:v>
                </c:pt>
                <c:pt idx="19">
                  <c:v>0</c:v>
                </c:pt>
                <c:pt idx="20">
                  <c:v>0</c:v>
                </c:pt>
                <c:pt idx="21">
                  <c:v>0</c:v>
                </c:pt>
                <c:pt idx="22">
                  <c:v>1</c:v>
                </c:pt>
                <c:pt idx="23">
                  <c:v>0</c:v>
                </c:pt>
              </c:numCache>
            </c:numRef>
          </c:val>
          <c:extLst>
            <c:ext xmlns:c16="http://schemas.microsoft.com/office/drawing/2014/chart" uri="{C3380CC4-5D6E-409C-BE32-E72D297353CC}">
              <c16:uniqueId val="{00000000-8E7F-431E-823A-29C2EA5AEED5}"/>
            </c:ext>
          </c:extLst>
        </c:ser>
        <c:dLbls>
          <c:showLegendKey val="0"/>
          <c:showVal val="0"/>
          <c:showCatName val="0"/>
          <c:showSerName val="0"/>
          <c:showPercent val="0"/>
          <c:showBubbleSize val="0"/>
        </c:dLbls>
        <c:gapWidth val="30"/>
        <c:axId val="1481594559"/>
        <c:axId val="1"/>
      </c:barChart>
      <c:catAx>
        <c:axId val="1481594559"/>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81594559"/>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Pikkukultarinta</a:t>
            </a:r>
          </a:p>
        </c:rich>
      </c:tx>
      <c:layout>
        <c:manualLayout>
          <c:xMode val="edge"/>
          <c:yMode val="edge"/>
          <c:x val="0.39030025207447494"/>
          <c:y val="3.8328699907104621E-2"/>
        </c:manualLayout>
      </c:layout>
      <c:overlay val="0"/>
      <c:spPr>
        <a:noFill/>
        <a:ln w="25400">
          <a:noFill/>
        </a:ln>
      </c:spPr>
    </c:title>
    <c:autoTitleDeleted val="0"/>
    <c:plotArea>
      <c:layout>
        <c:manualLayout>
          <c:layoutTarget val="inner"/>
          <c:xMode val="edge"/>
          <c:yMode val="edge"/>
          <c:x val="7.5541984272479018E-2"/>
          <c:y val="0.25087876302832118"/>
          <c:w val="0.89930933657713119"/>
          <c:h val="0.57493049860656942"/>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aputaulu!$B$15:$Y$15</c:f>
              <c:numCache>
                <c:formatCode>General</c:formatCode>
                <c:ptCount val="24"/>
                <c:pt idx="0" formatCode="0">
                  <c:v>0</c:v>
                </c:pt>
                <c:pt idx="1">
                  <c:v>0</c:v>
                </c:pt>
                <c:pt idx="2">
                  <c:v>0</c:v>
                </c:pt>
                <c:pt idx="3">
                  <c:v>0</c:v>
                </c:pt>
                <c:pt idx="4">
                  <c:v>0</c:v>
                </c:pt>
                <c:pt idx="5">
                  <c:v>0</c:v>
                </c:pt>
                <c:pt idx="6">
                  <c:v>0</c:v>
                </c:pt>
                <c:pt idx="7">
                  <c:v>0</c:v>
                </c:pt>
                <c:pt idx="8">
                  <c:v>0</c:v>
                </c:pt>
                <c:pt idx="9">
                  <c:v>0</c:v>
                </c:pt>
                <c:pt idx="10">
                  <c:v>0</c:v>
                </c:pt>
                <c:pt idx="11">
                  <c:v>0</c:v>
                </c:pt>
                <c:pt idx="12">
                  <c:v>0</c:v>
                </c:pt>
                <c:pt idx="13">
                  <c:v>2</c:v>
                </c:pt>
                <c:pt idx="14">
                  <c:v>0</c:v>
                </c:pt>
                <c:pt idx="15">
                  <c:v>0</c:v>
                </c:pt>
                <c:pt idx="16">
                  <c:v>1</c:v>
                </c:pt>
                <c:pt idx="17">
                  <c:v>0</c:v>
                </c:pt>
                <c:pt idx="18">
                  <c:v>0</c:v>
                </c:pt>
                <c:pt idx="19">
                  <c:v>1</c:v>
                </c:pt>
                <c:pt idx="20">
                  <c:v>0</c:v>
                </c:pt>
                <c:pt idx="21">
                  <c:v>0</c:v>
                </c:pt>
                <c:pt idx="22">
                  <c:v>0</c:v>
                </c:pt>
                <c:pt idx="23">
                  <c:v>0</c:v>
                </c:pt>
              </c:numCache>
            </c:numRef>
          </c:val>
          <c:extLst>
            <c:ext xmlns:c16="http://schemas.microsoft.com/office/drawing/2014/chart" uri="{C3380CC4-5D6E-409C-BE32-E72D297353CC}">
              <c16:uniqueId val="{00000000-3113-4DD5-91DD-7ABCE4B84D3F}"/>
            </c:ext>
          </c:extLst>
        </c:ser>
        <c:dLbls>
          <c:showLegendKey val="0"/>
          <c:showVal val="0"/>
          <c:showCatName val="0"/>
          <c:showSerName val="0"/>
          <c:showPercent val="0"/>
          <c:showBubbleSize val="0"/>
        </c:dLbls>
        <c:gapWidth val="30"/>
        <c:axId val="1481595391"/>
        <c:axId val="1"/>
      </c:barChart>
      <c:catAx>
        <c:axId val="148159539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8159539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Kultarinta</a:t>
            </a:r>
          </a:p>
        </c:rich>
      </c:tx>
      <c:layout>
        <c:manualLayout>
          <c:xMode val="edge"/>
          <c:yMode val="edge"/>
          <c:x val="0.42807124421071446"/>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aputaulu!$B$16:$Y$16</c:f>
              <c:numCache>
                <c:formatCode>General</c:formatCode>
                <c:ptCount val="24"/>
                <c:pt idx="0" formatCode="0">
                  <c:v>3</c:v>
                </c:pt>
                <c:pt idx="1">
                  <c:v>6</c:v>
                </c:pt>
                <c:pt idx="2">
                  <c:v>1</c:v>
                </c:pt>
                <c:pt idx="3">
                  <c:v>6</c:v>
                </c:pt>
                <c:pt idx="4">
                  <c:v>3</c:v>
                </c:pt>
                <c:pt idx="5">
                  <c:v>2</c:v>
                </c:pt>
                <c:pt idx="6">
                  <c:v>1</c:v>
                </c:pt>
                <c:pt idx="7">
                  <c:v>5</c:v>
                </c:pt>
                <c:pt idx="8">
                  <c:v>4</c:v>
                </c:pt>
                <c:pt idx="9">
                  <c:v>5</c:v>
                </c:pt>
                <c:pt idx="10">
                  <c:v>6</c:v>
                </c:pt>
                <c:pt idx="11">
                  <c:v>2</c:v>
                </c:pt>
                <c:pt idx="12">
                  <c:v>5</c:v>
                </c:pt>
                <c:pt idx="13">
                  <c:v>2</c:v>
                </c:pt>
                <c:pt idx="14">
                  <c:v>9</c:v>
                </c:pt>
                <c:pt idx="15">
                  <c:v>3</c:v>
                </c:pt>
                <c:pt idx="16">
                  <c:v>3</c:v>
                </c:pt>
                <c:pt idx="17">
                  <c:v>1</c:v>
                </c:pt>
                <c:pt idx="18">
                  <c:v>3</c:v>
                </c:pt>
                <c:pt idx="19">
                  <c:v>5</c:v>
                </c:pt>
                <c:pt idx="20">
                  <c:v>7</c:v>
                </c:pt>
                <c:pt idx="21">
                  <c:v>1</c:v>
                </c:pt>
                <c:pt idx="22">
                  <c:v>5</c:v>
                </c:pt>
                <c:pt idx="23">
                  <c:v>8</c:v>
                </c:pt>
              </c:numCache>
            </c:numRef>
          </c:val>
          <c:extLst>
            <c:ext xmlns:c16="http://schemas.microsoft.com/office/drawing/2014/chart" uri="{C3380CC4-5D6E-409C-BE32-E72D297353CC}">
              <c16:uniqueId val="{00000000-2CD6-4D61-A47C-50AE92100031}"/>
            </c:ext>
          </c:extLst>
        </c:ser>
        <c:dLbls>
          <c:showLegendKey val="0"/>
          <c:showVal val="0"/>
          <c:showCatName val="0"/>
          <c:showSerName val="0"/>
          <c:showPercent val="0"/>
          <c:showBubbleSize val="0"/>
        </c:dLbls>
        <c:gapWidth val="30"/>
        <c:axId val="1481593311"/>
        <c:axId val="1"/>
      </c:barChart>
      <c:catAx>
        <c:axId val="148159331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8159331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Viitakerttunen</a:t>
            </a:r>
          </a:p>
        </c:rich>
      </c:tx>
      <c:layout>
        <c:manualLayout>
          <c:xMode val="edge"/>
          <c:yMode val="edge"/>
          <c:x val="0.39569610809393774"/>
          <c:y val="3.8462786127582124E-2"/>
        </c:manualLayout>
      </c:layout>
      <c:overlay val="0"/>
      <c:spPr>
        <a:noFill/>
        <a:ln w="25400">
          <a:noFill/>
        </a:ln>
      </c:spPr>
    </c:title>
    <c:autoTitleDeleted val="0"/>
    <c:plotArea>
      <c:layout>
        <c:manualLayout>
          <c:layoutTarget val="inner"/>
          <c:xMode val="edge"/>
          <c:yMode val="edge"/>
          <c:x val="8.0937840291941801E-2"/>
          <c:y val="0.25175641828962847"/>
          <c:w val="0.8939134805576683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aputaulu!$B$18:$Y$18</c:f>
              <c:numCache>
                <c:formatCode>General</c:formatCode>
                <c:ptCount val="24"/>
                <c:pt idx="0" formatCode="0">
                  <c:v>8</c:v>
                </c:pt>
                <c:pt idx="1">
                  <c:v>22</c:v>
                </c:pt>
                <c:pt idx="2">
                  <c:v>3</c:v>
                </c:pt>
                <c:pt idx="3">
                  <c:v>9</c:v>
                </c:pt>
                <c:pt idx="4">
                  <c:v>1</c:v>
                </c:pt>
                <c:pt idx="5">
                  <c:v>33</c:v>
                </c:pt>
                <c:pt idx="6">
                  <c:v>10</c:v>
                </c:pt>
                <c:pt idx="7">
                  <c:v>27</c:v>
                </c:pt>
                <c:pt idx="8">
                  <c:v>13</c:v>
                </c:pt>
                <c:pt idx="9">
                  <c:v>7</c:v>
                </c:pt>
                <c:pt idx="10">
                  <c:v>176</c:v>
                </c:pt>
                <c:pt idx="11">
                  <c:v>26</c:v>
                </c:pt>
                <c:pt idx="12">
                  <c:v>48</c:v>
                </c:pt>
                <c:pt idx="13">
                  <c:v>122</c:v>
                </c:pt>
                <c:pt idx="14">
                  <c:v>167</c:v>
                </c:pt>
                <c:pt idx="15">
                  <c:v>27</c:v>
                </c:pt>
                <c:pt idx="16">
                  <c:v>57</c:v>
                </c:pt>
                <c:pt idx="17">
                  <c:v>35</c:v>
                </c:pt>
                <c:pt idx="18">
                  <c:v>22</c:v>
                </c:pt>
                <c:pt idx="19">
                  <c:v>162</c:v>
                </c:pt>
                <c:pt idx="20">
                  <c:v>109</c:v>
                </c:pt>
                <c:pt idx="21">
                  <c:v>90</c:v>
                </c:pt>
                <c:pt idx="22">
                  <c:v>31</c:v>
                </c:pt>
                <c:pt idx="23">
                  <c:v>42</c:v>
                </c:pt>
              </c:numCache>
            </c:numRef>
          </c:val>
          <c:extLst>
            <c:ext xmlns:c16="http://schemas.microsoft.com/office/drawing/2014/chart" uri="{C3380CC4-5D6E-409C-BE32-E72D297353CC}">
              <c16:uniqueId val="{00000000-7DCE-4FD1-86A2-AC5337270220}"/>
            </c:ext>
          </c:extLst>
        </c:ser>
        <c:dLbls>
          <c:showLegendKey val="0"/>
          <c:showVal val="0"/>
          <c:showCatName val="0"/>
          <c:showSerName val="0"/>
          <c:showPercent val="0"/>
          <c:showBubbleSize val="0"/>
        </c:dLbls>
        <c:gapWidth val="30"/>
        <c:axId val="1371490543"/>
        <c:axId val="1"/>
      </c:barChart>
      <c:catAx>
        <c:axId val="137149054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37149054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Luhtakerttunen</a:t>
            </a:r>
          </a:p>
        </c:rich>
      </c:tx>
      <c:layout>
        <c:manualLayout>
          <c:xMode val="edge"/>
          <c:yMode val="edge"/>
          <c:x val="0.38850163340132066"/>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aputaulu!$B$19:$Y$19</c:f>
              <c:numCache>
                <c:formatCode>General</c:formatCode>
                <c:ptCount val="24"/>
                <c:pt idx="0" formatCode="0">
                  <c:v>0</c:v>
                </c:pt>
                <c:pt idx="1">
                  <c:v>0</c:v>
                </c:pt>
                <c:pt idx="2">
                  <c:v>0</c:v>
                </c:pt>
                <c:pt idx="3">
                  <c:v>0</c:v>
                </c:pt>
                <c:pt idx="4">
                  <c:v>2</c:v>
                </c:pt>
                <c:pt idx="5">
                  <c:v>1</c:v>
                </c:pt>
                <c:pt idx="6">
                  <c:v>0</c:v>
                </c:pt>
                <c:pt idx="7">
                  <c:v>4</c:v>
                </c:pt>
                <c:pt idx="8">
                  <c:v>1</c:v>
                </c:pt>
                <c:pt idx="9">
                  <c:v>0</c:v>
                </c:pt>
                <c:pt idx="10">
                  <c:v>9</c:v>
                </c:pt>
                <c:pt idx="11">
                  <c:v>1</c:v>
                </c:pt>
                <c:pt idx="12">
                  <c:v>3</c:v>
                </c:pt>
                <c:pt idx="13">
                  <c:v>9</c:v>
                </c:pt>
                <c:pt idx="14">
                  <c:v>5</c:v>
                </c:pt>
                <c:pt idx="15">
                  <c:v>3</c:v>
                </c:pt>
                <c:pt idx="16">
                  <c:v>4</c:v>
                </c:pt>
                <c:pt idx="17">
                  <c:v>0</c:v>
                </c:pt>
                <c:pt idx="18">
                  <c:v>3</c:v>
                </c:pt>
                <c:pt idx="19">
                  <c:v>2</c:v>
                </c:pt>
                <c:pt idx="20">
                  <c:v>5</c:v>
                </c:pt>
                <c:pt idx="21">
                  <c:v>3</c:v>
                </c:pt>
                <c:pt idx="22">
                  <c:v>1</c:v>
                </c:pt>
                <c:pt idx="23">
                  <c:v>1</c:v>
                </c:pt>
              </c:numCache>
            </c:numRef>
          </c:val>
          <c:extLst>
            <c:ext xmlns:c16="http://schemas.microsoft.com/office/drawing/2014/chart" uri="{C3380CC4-5D6E-409C-BE32-E72D297353CC}">
              <c16:uniqueId val="{00000000-879C-488C-952D-50B303A8CF77}"/>
            </c:ext>
          </c:extLst>
        </c:ser>
        <c:dLbls>
          <c:showLegendKey val="0"/>
          <c:showVal val="0"/>
          <c:showCatName val="0"/>
          <c:showSerName val="0"/>
          <c:showPercent val="0"/>
          <c:showBubbleSize val="0"/>
        </c:dLbls>
        <c:gapWidth val="30"/>
        <c:axId val="1371490127"/>
        <c:axId val="1"/>
      </c:barChart>
      <c:catAx>
        <c:axId val="1371490127"/>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371490127"/>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Rytikerttunen </a:t>
            </a:r>
          </a:p>
        </c:rich>
      </c:tx>
      <c:layout>
        <c:manualLayout>
          <c:xMode val="edge"/>
          <c:yMode val="edge"/>
          <c:x val="0.40109196411340053"/>
          <c:y val="3.8462786127582124E-2"/>
        </c:manualLayout>
      </c:layout>
      <c:overlay val="0"/>
      <c:spPr>
        <a:noFill/>
        <a:ln w="25400">
          <a:noFill/>
        </a:ln>
      </c:spPr>
    </c:title>
    <c:autoTitleDeleted val="0"/>
    <c:plotArea>
      <c:layout>
        <c:manualLayout>
          <c:layoutTarget val="inner"/>
          <c:xMode val="edge"/>
          <c:yMode val="edge"/>
          <c:x val="5.9354416214090655E-2"/>
          <c:y val="0.25175641828962847"/>
          <c:w val="0.91549690463551958"/>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aputaulu!$B$20:$Y$20</c:f>
              <c:numCache>
                <c:formatCode>General</c:formatCode>
                <c:ptCount val="24"/>
                <c:pt idx="0" formatCode="0">
                  <c:v>1</c:v>
                </c:pt>
                <c:pt idx="1">
                  <c:v>1</c:v>
                </c:pt>
                <c:pt idx="2">
                  <c:v>0</c:v>
                </c:pt>
                <c:pt idx="3">
                  <c:v>1</c:v>
                </c:pt>
                <c:pt idx="4">
                  <c:v>0</c:v>
                </c:pt>
                <c:pt idx="5">
                  <c:v>0</c:v>
                </c:pt>
                <c:pt idx="6">
                  <c:v>1</c:v>
                </c:pt>
                <c:pt idx="7">
                  <c:v>2</c:v>
                </c:pt>
                <c:pt idx="8">
                  <c:v>0</c:v>
                </c:pt>
                <c:pt idx="9">
                  <c:v>5</c:v>
                </c:pt>
                <c:pt idx="10">
                  <c:v>2</c:v>
                </c:pt>
                <c:pt idx="11">
                  <c:v>2</c:v>
                </c:pt>
                <c:pt idx="12">
                  <c:v>0</c:v>
                </c:pt>
                <c:pt idx="13">
                  <c:v>1</c:v>
                </c:pt>
                <c:pt idx="14">
                  <c:v>2</c:v>
                </c:pt>
                <c:pt idx="15">
                  <c:v>2</c:v>
                </c:pt>
                <c:pt idx="16">
                  <c:v>2</c:v>
                </c:pt>
                <c:pt idx="17">
                  <c:v>1</c:v>
                </c:pt>
                <c:pt idx="18">
                  <c:v>0</c:v>
                </c:pt>
                <c:pt idx="19">
                  <c:v>2</c:v>
                </c:pt>
                <c:pt idx="20">
                  <c:v>2</c:v>
                </c:pt>
                <c:pt idx="21">
                  <c:v>1</c:v>
                </c:pt>
                <c:pt idx="22">
                  <c:v>0</c:v>
                </c:pt>
                <c:pt idx="23">
                  <c:v>2</c:v>
                </c:pt>
              </c:numCache>
            </c:numRef>
          </c:val>
          <c:extLst>
            <c:ext xmlns:c16="http://schemas.microsoft.com/office/drawing/2014/chart" uri="{C3380CC4-5D6E-409C-BE32-E72D297353CC}">
              <c16:uniqueId val="{00000000-F2B5-438F-865B-812FDA6E7EC6}"/>
            </c:ext>
          </c:extLst>
        </c:ser>
        <c:dLbls>
          <c:showLegendKey val="0"/>
          <c:showVal val="0"/>
          <c:showCatName val="0"/>
          <c:showSerName val="0"/>
          <c:showPercent val="0"/>
          <c:showBubbleSize val="0"/>
        </c:dLbls>
        <c:gapWidth val="30"/>
        <c:axId val="1417858303"/>
        <c:axId val="1"/>
      </c:barChart>
      <c:catAx>
        <c:axId val="141785830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1785830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Pikkuhuitti</a:t>
            </a:r>
          </a:p>
        </c:rich>
      </c:tx>
      <c:layout>
        <c:manualLayout>
          <c:xMode val="edge"/>
          <c:yMode val="edge"/>
          <c:x val="0.42087676951809738"/>
          <c:y val="3.8462786127582124E-2"/>
        </c:manualLayout>
      </c:layout>
      <c:overlay val="0"/>
      <c:spPr>
        <a:noFill/>
        <a:ln w="25400">
          <a:noFill/>
        </a:ln>
      </c:spPr>
    </c:title>
    <c:autoTitleDeleted val="0"/>
    <c:plotArea>
      <c:layout>
        <c:manualLayout>
          <c:layoutTarget val="inner"/>
          <c:xMode val="edge"/>
          <c:yMode val="edge"/>
          <c:x val="7.5541984272479018E-2"/>
          <c:y val="0.25175641828962847"/>
          <c:w val="0.8993093365771311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aputaulu!$B$7:$Y$7</c:f>
              <c:numCache>
                <c:formatCode>General</c:formatCode>
                <c:ptCount val="24"/>
                <c:pt idx="0" formatCode="0">
                  <c:v>0</c:v>
                </c:pt>
                <c:pt idx="1">
                  <c:v>1</c:v>
                </c:pt>
                <c:pt idx="2">
                  <c:v>0</c:v>
                </c:pt>
                <c:pt idx="3">
                  <c:v>0</c:v>
                </c:pt>
                <c:pt idx="4">
                  <c:v>2</c:v>
                </c:pt>
                <c:pt idx="5">
                  <c:v>0</c:v>
                </c:pt>
                <c:pt idx="6">
                  <c:v>0</c:v>
                </c:pt>
                <c:pt idx="7">
                  <c:v>0</c:v>
                </c:pt>
                <c:pt idx="8">
                  <c:v>0</c:v>
                </c:pt>
                <c:pt idx="9">
                  <c:v>0</c:v>
                </c:pt>
                <c:pt idx="10">
                  <c:v>0</c:v>
                </c:pt>
                <c:pt idx="11">
                  <c:v>0</c:v>
                </c:pt>
                <c:pt idx="12">
                  <c:v>0</c:v>
                </c:pt>
                <c:pt idx="13">
                  <c:v>0</c:v>
                </c:pt>
                <c:pt idx="14">
                  <c:v>0</c:v>
                </c:pt>
                <c:pt idx="15">
                  <c:v>2</c:v>
                </c:pt>
                <c:pt idx="16">
                  <c:v>0</c:v>
                </c:pt>
                <c:pt idx="17">
                  <c:v>0</c:v>
                </c:pt>
                <c:pt idx="18">
                  <c:v>0</c:v>
                </c:pt>
                <c:pt idx="19">
                  <c:v>0</c:v>
                </c:pt>
                <c:pt idx="20">
                  <c:v>0</c:v>
                </c:pt>
                <c:pt idx="21">
                  <c:v>0</c:v>
                </c:pt>
                <c:pt idx="22">
                  <c:v>1</c:v>
                </c:pt>
                <c:pt idx="23">
                  <c:v>0</c:v>
                </c:pt>
              </c:numCache>
            </c:numRef>
          </c:val>
          <c:extLst>
            <c:ext xmlns:c16="http://schemas.microsoft.com/office/drawing/2014/chart" uri="{C3380CC4-5D6E-409C-BE32-E72D297353CC}">
              <c16:uniqueId val="{00000000-06A5-4285-A982-198188156093}"/>
            </c:ext>
          </c:extLst>
        </c:ser>
        <c:dLbls>
          <c:showLegendKey val="0"/>
          <c:showVal val="0"/>
          <c:showCatName val="0"/>
          <c:showSerName val="0"/>
          <c:showPercent val="0"/>
          <c:showBubbleSize val="0"/>
        </c:dLbls>
        <c:gapWidth val="30"/>
        <c:axId val="1643554495"/>
        <c:axId val="1"/>
      </c:barChart>
      <c:catAx>
        <c:axId val="164355449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64355449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Rastaskerttunen</a:t>
            </a:r>
          </a:p>
        </c:rich>
      </c:tx>
      <c:layout>
        <c:manualLayout>
          <c:xMode val="edge"/>
          <c:yMode val="edge"/>
          <c:x val="0.38130715870870363"/>
          <c:y val="3.8462786127582124E-2"/>
        </c:manualLayout>
      </c:layout>
      <c:overlay val="0"/>
      <c:spPr>
        <a:noFill/>
        <a:ln w="25400">
          <a:noFill/>
        </a:ln>
      </c:spPr>
    </c:title>
    <c:autoTitleDeleted val="0"/>
    <c:plotArea>
      <c:layout>
        <c:manualLayout>
          <c:layoutTarget val="inner"/>
          <c:xMode val="edge"/>
          <c:yMode val="edge"/>
          <c:x val="7.5541984272479018E-2"/>
          <c:y val="0.25175641828962847"/>
          <c:w val="0.8993093365771311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aputaulu!$B$21:$Y$21</c:f>
              <c:numCache>
                <c:formatCode>General</c:formatCode>
                <c:ptCount val="24"/>
                <c:pt idx="0" formatCode="0">
                  <c:v>0</c:v>
                </c:pt>
                <c:pt idx="1">
                  <c:v>0</c:v>
                </c:pt>
                <c:pt idx="2">
                  <c:v>0</c:v>
                </c:pt>
                <c:pt idx="3">
                  <c:v>1</c:v>
                </c:pt>
                <c:pt idx="4">
                  <c:v>0</c:v>
                </c:pt>
                <c:pt idx="5">
                  <c:v>0</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2</c:v>
                </c:pt>
                <c:pt idx="22">
                  <c:v>0</c:v>
                </c:pt>
                <c:pt idx="23">
                  <c:v>1</c:v>
                </c:pt>
              </c:numCache>
            </c:numRef>
          </c:val>
          <c:extLst>
            <c:ext xmlns:c16="http://schemas.microsoft.com/office/drawing/2014/chart" uri="{C3380CC4-5D6E-409C-BE32-E72D297353CC}">
              <c16:uniqueId val="{00000000-3582-481E-964E-A72268893CF1}"/>
            </c:ext>
          </c:extLst>
        </c:ser>
        <c:dLbls>
          <c:showLegendKey val="0"/>
          <c:showVal val="0"/>
          <c:showCatName val="0"/>
          <c:showSerName val="0"/>
          <c:showPercent val="0"/>
          <c:showBubbleSize val="0"/>
        </c:dLbls>
        <c:gapWidth val="30"/>
        <c:axId val="1367303871"/>
        <c:axId val="1"/>
      </c:barChart>
      <c:catAx>
        <c:axId val="136730387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36730387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Mustapääkerttu </a:t>
            </a:r>
          </a:p>
        </c:rich>
      </c:tx>
      <c:layout>
        <c:manualLayout>
          <c:xMode val="edge"/>
          <c:yMode val="edge"/>
          <c:x val="0.38310577738185786"/>
          <c:y val="3.8462786127582124E-2"/>
        </c:manualLayout>
      </c:layout>
      <c:overlay val="0"/>
      <c:spPr>
        <a:noFill/>
        <a:ln w="25400">
          <a:noFill/>
        </a:ln>
      </c:spPr>
    </c:title>
    <c:autoTitleDeleted val="0"/>
    <c:plotArea>
      <c:layout>
        <c:manualLayout>
          <c:layoutTarget val="inner"/>
          <c:xMode val="edge"/>
          <c:yMode val="edge"/>
          <c:x val="8.0937840291941801E-2"/>
          <c:y val="0.25175641828962847"/>
          <c:w val="0.8939134805576683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aputaulu!$B$22:$Y$22</c:f>
              <c:numCache>
                <c:formatCode>General</c:formatCode>
                <c:ptCount val="24"/>
                <c:pt idx="0" formatCode="0">
                  <c:v>22</c:v>
                </c:pt>
                <c:pt idx="1">
                  <c:v>16</c:v>
                </c:pt>
                <c:pt idx="2">
                  <c:v>12</c:v>
                </c:pt>
                <c:pt idx="3">
                  <c:v>13</c:v>
                </c:pt>
                <c:pt idx="4">
                  <c:v>14</c:v>
                </c:pt>
                <c:pt idx="5">
                  <c:v>18</c:v>
                </c:pt>
                <c:pt idx="6">
                  <c:v>23</c:v>
                </c:pt>
                <c:pt idx="7">
                  <c:v>53</c:v>
                </c:pt>
                <c:pt idx="8">
                  <c:v>33</c:v>
                </c:pt>
                <c:pt idx="9">
                  <c:v>25</c:v>
                </c:pt>
                <c:pt idx="10">
                  <c:v>48</c:v>
                </c:pt>
                <c:pt idx="11">
                  <c:v>50</c:v>
                </c:pt>
                <c:pt idx="12">
                  <c:v>82</c:v>
                </c:pt>
                <c:pt idx="13">
                  <c:v>60</c:v>
                </c:pt>
                <c:pt idx="14">
                  <c:v>72</c:v>
                </c:pt>
                <c:pt idx="15">
                  <c:v>78</c:v>
                </c:pt>
                <c:pt idx="16">
                  <c:v>129</c:v>
                </c:pt>
                <c:pt idx="17">
                  <c:v>56</c:v>
                </c:pt>
                <c:pt idx="18">
                  <c:v>62</c:v>
                </c:pt>
                <c:pt idx="19">
                  <c:v>95</c:v>
                </c:pt>
                <c:pt idx="20">
                  <c:v>92</c:v>
                </c:pt>
                <c:pt idx="21">
                  <c:v>71</c:v>
                </c:pt>
                <c:pt idx="22">
                  <c:v>69</c:v>
                </c:pt>
                <c:pt idx="23">
                  <c:v>138</c:v>
                </c:pt>
              </c:numCache>
            </c:numRef>
          </c:val>
          <c:extLst>
            <c:ext xmlns:c16="http://schemas.microsoft.com/office/drawing/2014/chart" uri="{C3380CC4-5D6E-409C-BE32-E72D297353CC}">
              <c16:uniqueId val="{00000000-E0E1-4FA6-B420-78F8455CFE17}"/>
            </c:ext>
          </c:extLst>
        </c:ser>
        <c:dLbls>
          <c:showLegendKey val="0"/>
          <c:showVal val="0"/>
          <c:showCatName val="0"/>
          <c:showSerName val="0"/>
          <c:showPercent val="0"/>
          <c:showBubbleSize val="0"/>
        </c:dLbls>
        <c:gapWidth val="30"/>
        <c:axId val="1363875471"/>
        <c:axId val="1"/>
      </c:barChart>
      <c:catAx>
        <c:axId val="136387547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36387547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Idänuunilintu </a:t>
            </a:r>
          </a:p>
        </c:rich>
      </c:tx>
      <c:layout>
        <c:manualLayout>
          <c:xMode val="edge"/>
          <c:yMode val="edge"/>
          <c:x val="0.40289058278655476"/>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aputaulu!$B$23:$Y$23</c:f>
              <c:numCache>
                <c:formatCode>General</c:formatCode>
                <c:ptCount val="24"/>
                <c:pt idx="0" formatCode="0">
                  <c:v>7</c:v>
                </c:pt>
                <c:pt idx="1">
                  <c:v>14</c:v>
                </c:pt>
                <c:pt idx="2">
                  <c:v>10</c:v>
                </c:pt>
                <c:pt idx="3">
                  <c:v>5</c:v>
                </c:pt>
                <c:pt idx="4">
                  <c:v>2</c:v>
                </c:pt>
                <c:pt idx="5">
                  <c:v>2</c:v>
                </c:pt>
                <c:pt idx="6">
                  <c:v>4</c:v>
                </c:pt>
                <c:pt idx="7">
                  <c:v>5</c:v>
                </c:pt>
                <c:pt idx="8">
                  <c:v>5</c:v>
                </c:pt>
                <c:pt idx="9">
                  <c:v>6</c:v>
                </c:pt>
                <c:pt idx="10">
                  <c:v>32</c:v>
                </c:pt>
                <c:pt idx="11">
                  <c:v>10</c:v>
                </c:pt>
                <c:pt idx="12">
                  <c:v>22</c:v>
                </c:pt>
                <c:pt idx="13">
                  <c:v>31</c:v>
                </c:pt>
                <c:pt idx="14">
                  <c:v>26</c:v>
                </c:pt>
                <c:pt idx="15">
                  <c:v>19</c:v>
                </c:pt>
                <c:pt idx="16">
                  <c:v>9</c:v>
                </c:pt>
                <c:pt idx="17">
                  <c:v>7</c:v>
                </c:pt>
                <c:pt idx="18">
                  <c:v>11</c:v>
                </c:pt>
                <c:pt idx="19">
                  <c:v>25</c:v>
                </c:pt>
                <c:pt idx="20">
                  <c:v>16</c:v>
                </c:pt>
                <c:pt idx="21">
                  <c:v>15</c:v>
                </c:pt>
                <c:pt idx="22">
                  <c:v>9</c:v>
                </c:pt>
                <c:pt idx="23">
                  <c:v>15</c:v>
                </c:pt>
              </c:numCache>
            </c:numRef>
          </c:val>
          <c:extLst>
            <c:ext xmlns:c16="http://schemas.microsoft.com/office/drawing/2014/chart" uri="{C3380CC4-5D6E-409C-BE32-E72D297353CC}">
              <c16:uniqueId val="{00000000-5BC8-49D3-9DA8-8FA47EA483EF}"/>
            </c:ext>
          </c:extLst>
        </c:ser>
        <c:dLbls>
          <c:showLegendKey val="0"/>
          <c:showVal val="0"/>
          <c:showCatName val="0"/>
          <c:showSerName val="0"/>
          <c:showPercent val="0"/>
          <c:showBubbleSize val="0"/>
        </c:dLbls>
        <c:gapWidth val="30"/>
        <c:axId val="1443755183"/>
        <c:axId val="1"/>
      </c:barChart>
      <c:catAx>
        <c:axId val="144375518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5518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Lapinuunilintu </a:t>
            </a:r>
          </a:p>
        </c:rich>
      </c:tx>
      <c:layout>
        <c:manualLayout>
          <c:xMode val="edge"/>
          <c:yMode val="edge"/>
          <c:x val="0.3974947267670919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aputaulu!$B$24:$Y$24</c:f>
              <c:numCache>
                <c:formatCode>General</c:formatCode>
                <c:ptCount val="24"/>
                <c:pt idx="0" formatCode="0">
                  <c:v>7</c:v>
                </c:pt>
                <c:pt idx="1">
                  <c:v>13</c:v>
                </c:pt>
                <c:pt idx="2">
                  <c:v>5</c:v>
                </c:pt>
                <c:pt idx="3">
                  <c:v>5</c:v>
                </c:pt>
                <c:pt idx="4">
                  <c:v>0</c:v>
                </c:pt>
                <c:pt idx="5">
                  <c:v>1</c:v>
                </c:pt>
                <c:pt idx="6">
                  <c:v>1</c:v>
                </c:pt>
                <c:pt idx="7">
                  <c:v>0</c:v>
                </c:pt>
                <c:pt idx="8">
                  <c:v>1</c:v>
                </c:pt>
                <c:pt idx="9">
                  <c:v>1</c:v>
                </c:pt>
                <c:pt idx="10">
                  <c:v>0</c:v>
                </c:pt>
                <c:pt idx="11">
                  <c:v>3</c:v>
                </c:pt>
                <c:pt idx="12">
                  <c:v>0</c:v>
                </c:pt>
                <c:pt idx="13">
                  <c:v>1</c:v>
                </c:pt>
                <c:pt idx="14">
                  <c:v>2</c:v>
                </c:pt>
                <c:pt idx="15">
                  <c:v>0</c:v>
                </c:pt>
                <c:pt idx="16">
                  <c:v>0</c:v>
                </c:pt>
                <c:pt idx="17">
                  <c:v>3</c:v>
                </c:pt>
                <c:pt idx="18">
                  <c:v>0</c:v>
                </c:pt>
                <c:pt idx="19">
                  <c:v>2</c:v>
                </c:pt>
                <c:pt idx="20">
                  <c:v>1</c:v>
                </c:pt>
                <c:pt idx="21">
                  <c:v>0</c:v>
                </c:pt>
                <c:pt idx="22">
                  <c:v>0</c:v>
                </c:pt>
                <c:pt idx="23">
                  <c:v>1</c:v>
                </c:pt>
              </c:numCache>
            </c:numRef>
          </c:val>
          <c:extLst>
            <c:ext xmlns:c16="http://schemas.microsoft.com/office/drawing/2014/chart" uri="{C3380CC4-5D6E-409C-BE32-E72D297353CC}">
              <c16:uniqueId val="{00000000-C0BD-45BD-9318-AC577E8FE8A4}"/>
            </c:ext>
          </c:extLst>
        </c:ser>
        <c:dLbls>
          <c:showLegendKey val="0"/>
          <c:showVal val="0"/>
          <c:showCatName val="0"/>
          <c:showSerName val="0"/>
          <c:showPercent val="0"/>
          <c:showBubbleSize val="0"/>
        </c:dLbls>
        <c:gapWidth val="30"/>
        <c:axId val="1443747695"/>
        <c:axId val="1"/>
      </c:barChart>
      <c:catAx>
        <c:axId val="144374769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4769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Pikkusieppo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aputaulu!$B$25:$Y$25</c:f>
              <c:numCache>
                <c:formatCode>General</c:formatCode>
                <c:ptCount val="24"/>
                <c:pt idx="0" formatCode="0">
                  <c:v>2</c:v>
                </c:pt>
                <c:pt idx="1">
                  <c:v>3</c:v>
                </c:pt>
                <c:pt idx="2">
                  <c:v>6</c:v>
                </c:pt>
                <c:pt idx="3">
                  <c:v>2</c:v>
                </c:pt>
                <c:pt idx="4">
                  <c:v>2</c:v>
                </c:pt>
                <c:pt idx="5">
                  <c:v>1</c:v>
                </c:pt>
                <c:pt idx="6">
                  <c:v>1</c:v>
                </c:pt>
                <c:pt idx="7">
                  <c:v>4</c:v>
                </c:pt>
                <c:pt idx="8">
                  <c:v>6</c:v>
                </c:pt>
                <c:pt idx="9">
                  <c:v>8</c:v>
                </c:pt>
                <c:pt idx="10">
                  <c:v>15</c:v>
                </c:pt>
                <c:pt idx="11">
                  <c:v>12</c:v>
                </c:pt>
                <c:pt idx="12">
                  <c:v>13</c:v>
                </c:pt>
                <c:pt idx="13">
                  <c:v>15</c:v>
                </c:pt>
                <c:pt idx="14">
                  <c:v>8</c:v>
                </c:pt>
                <c:pt idx="15">
                  <c:v>17</c:v>
                </c:pt>
                <c:pt idx="16">
                  <c:v>16</c:v>
                </c:pt>
                <c:pt idx="17">
                  <c:v>10</c:v>
                </c:pt>
                <c:pt idx="18">
                  <c:v>10</c:v>
                </c:pt>
                <c:pt idx="19">
                  <c:v>6</c:v>
                </c:pt>
                <c:pt idx="20">
                  <c:v>16</c:v>
                </c:pt>
                <c:pt idx="21">
                  <c:v>9</c:v>
                </c:pt>
                <c:pt idx="22">
                  <c:v>4</c:v>
                </c:pt>
                <c:pt idx="23">
                  <c:v>9</c:v>
                </c:pt>
              </c:numCache>
            </c:numRef>
          </c:val>
          <c:extLst>
            <c:ext xmlns:c16="http://schemas.microsoft.com/office/drawing/2014/chart" uri="{C3380CC4-5D6E-409C-BE32-E72D297353CC}">
              <c16:uniqueId val="{00000000-BDE4-4310-895E-F46B0D95FF83}"/>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Viiriäinen</a:t>
            </a:r>
          </a:p>
        </c:rich>
      </c:tx>
      <c:layout>
        <c:manualLayout>
          <c:xMode val="edge"/>
          <c:yMode val="edge"/>
          <c:x val="0.43064479109398501"/>
          <c:y val="3.8328699907104621E-2"/>
        </c:manualLayout>
      </c:layout>
      <c:overlay val="0"/>
      <c:spPr>
        <a:noFill/>
        <a:ln w="25400">
          <a:noFill/>
        </a:ln>
      </c:spPr>
    </c:title>
    <c:autoTitleDeleted val="0"/>
    <c:plotArea>
      <c:layout>
        <c:manualLayout>
          <c:layoutTarget val="inner"/>
          <c:xMode val="edge"/>
          <c:yMode val="edge"/>
          <c:x val="7.0272580973495466E-2"/>
          <c:y val="0.25087876302832118"/>
          <c:w val="0.90453424740242883"/>
          <c:h val="0.57493049860656942"/>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aputaulu!$B$3:$Y$3</c:f>
              <c:numCache>
                <c:formatCode>General</c:formatCode>
                <c:ptCount val="24"/>
                <c:pt idx="0" formatCode="0">
                  <c:v>2</c:v>
                </c:pt>
                <c:pt idx="1">
                  <c:v>2</c:v>
                </c:pt>
                <c:pt idx="2">
                  <c:v>3</c:v>
                </c:pt>
                <c:pt idx="3">
                  <c:v>16</c:v>
                </c:pt>
                <c:pt idx="4">
                  <c:v>12</c:v>
                </c:pt>
                <c:pt idx="5">
                  <c:v>10</c:v>
                </c:pt>
                <c:pt idx="6">
                  <c:v>6</c:v>
                </c:pt>
                <c:pt idx="7">
                  <c:v>6</c:v>
                </c:pt>
                <c:pt idx="8">
                  <c:v>2</c:v>
                </c:pt>
                <c:pt idx="9">
                  <c:v>4</c:v>
                </c:pt>
                <c:pt idx="10">
                  <c:v>12</c:v>
                </c:pt>
                <c:pt idx="11">
                  <c:v>1</c:v>
                </c:pt>
                <c:pt idx="12">
                  <c:v>0</c:v>
                </c:pt>
                <c:pt idx="13">
                  <c:v>8</c:v>
                </c:pt>
                <c:pt idx="14">
                  <c:v>1</c:v>
                </c:pt>
                <c:pt idx="15">
                  <c:v>3</c:v>
                </c:pt>
                <c:pt idx="16">
                  <c:v>4</c:v>
                </c:pt>
                <c:pt idx="17">
                  <c:v>0</c:v>
                </c:pt>
                <c:pt idx="18">
                  <c:v>1</c:v>
                </c:pt>
                <c:pt idx="19">
                  <c:v>6</c:v>
                </c:pt>
                <c:pt idx="20">
                  <c:v>1</c:v>
                </c:pt>
                <c:pt idx="21">
                  <c:v>9</c:v>
                </c:pt>
                <c:pt idx="22">
                  <c:v>3</c:v>
                </c:pt>
                <c:pt idx="23">
                  <c:v>0</c:v>
                </c:pt>
              </c:numCache>
            </c:numRef>
          </c:val>
          <c:extLst>
            <c:ext xmlns:c16="http://schemas.microsoft.com/office/drawing/2014/chart" uri="{C3380CC4-5D6E-409C-BE32-E72D297353CC}">
              <c16:uniqueId val="{00000000-68DB-481A-99FC-AB0F8A0A7FB3}"/>
            </c:ext>
          </c:extLst>
        </c:ser>
        <c:dLbls>
          <c:showLegendKey val="0"/>
          <c:showVal val="0"/>
          <c:showCatName val="0"/>
          <c:showSerName val="0"/>
          <c:showPercent val="0"/>
          <c:showBubbleSize val="0"/>
        </c:dLbls>
        <c:gapWidth val="30"/>
        <c:axId val="1443746863"/>
        <c:axId val="1"/>
      </c:barChart>
      <c:catAx>
        <c:axId val="144374686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4686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Pikkusieppo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0FDB-49CA-AD9B-88D7CBB0FE48}"/>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0FDB-49CA-AD9B-88D7CBB0FE48}"/>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0FDB-49CA-AD9B-88D7CBB0FE48}"/>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0FDB-49CA-AD9B-88D7CBB0FE48}"/>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aputaulu!$B$25:$L$25</c:f>
              <c:numCache>
                <c:formatCode>General</c:formatCode>
                <c:ptCount val="11"/>
                <c:pt idx="0" formatCode="0">
                  <c:v>2</c:v>
                </c:pt>
                <c:pt idx="1">
                  <c:v>3</c:v>
                </c:pt>
                <c:pt idx="2">
                  <c:v>6</c:v>
                </c:pt>
                <c:pt idx="3">
                  <c:v>2</c:v>
                </c:pt>
                <c:pt idx="4">
                  <c:v>2</c:v>
                </c:pt>
                <c:pt idx="5">
                  <c:v>1</c:v>
                </c:pt>
                <c:pt idx="6">
                  <c:v>1</c:v>
                </c:pt>
                <c:pt idx="7">
                  <c:v>4</c:v>
                </c:pt>
                <c:pt idx="8">
                  <c:v>6</c:v>
                </c:pt>
                <c:pt idx="9">
                  <c:v>8</c:v>
                </c:pt>
                <c:pt idx="10">
                  <c:v>15</c:v>
                </c:pt>
              </c:numCache>
            </c:numRef>
          </c:val>
          <c:extLst>
            <c:ext xmlns:c16="http://schemas.microsoft.com/office/drawing/2014/chart" uri="{C3380CC4-5D6E-409C-BE32-E72D297353CC}">
              <c16:uniqueId val="{00000008-0FDB-49CA-AD9B-88D7CBB0FE48}"/>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Lapinuunilintu</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ECBD-429B-8D09-C2E7C63CBB54}"/>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ECBD-429B-8D09-C2E7C63CBB54}"/>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ECBD-429B-8D09-C2E7C63CBB54}"/>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ECBD-429B-8D09-C2E7C63CBB54}"/>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aputaulu!$B$24:$L$24</c:f>
              <c:numCache>
                <c:formatCode>General</c:formatCode>
                <c:ptCount val="11"/>
                <c:pt idx="0" formatCode="0">
                  <c:v>7</c:v>
                </c:pt>
                <c:pt idx="1">
                  <c:v>13</c:v>
                </c:pt>
                <c:pt idx="2">
                  <c:v>5</c:v>
                </c:pt>
                <c:pt idx="3">
                  <c:v>5</c:v>
                </c:pt>
                <c:pt idx="4">
                  <c:v>0</c:v>
                </c:pt>
                <c:pt idx="5">
                  <c:v>1</c:v>
                </c:pt>
                <c:pt idx="6">
                  <c:v>1</c:v>
                </c:pt>
                <c:pt idx="7">
                  <c:v>0</c:v>
                </c:pt>
                <c:pt idx="8">
                  <c:v>1</c:v>
                </c:pt>
                <c:pt idx="9">
                  <c:v>1</c:v>
                </c:pt>
                <c:pt idx="10">
                  <c:v>0</c:v>
                </c:pt>
              </c:numCache>
            </c:numRef>
          </c:val>
          <c:extLst>
            <c:ext xmlns:c16="http://schemas.microsoft.com/office/drawing/2014/chart" uri="{C3380CC4-5D6E-409C-BE32-E72D297353CC}">
              <c16:uniqueId val="{00000008-ECBD-429B-8D09-C2E7C63CBB54}"/>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Idänuunilintu</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4288-48F5-B420-99E342D24905}"/>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4288-48F5-B420-99E342D24905}"/>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4288-48F5-B420-99E342D24905}"/>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4288-48F5-B420-99E342D24905}"/>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aputaulu!$B$23:$L$23</c:f>
              <c:numCache>
                <c:formatCode>General</c:formatCode>
                <c:ptCount val="11"/>
                <c:pt idx="0" formatCode="0">
                  <c:v>7</c:v>
                </c:pt>
                <c:pt idx="1">
                  <c:v>14</c:v>
                </c:pt>
                <c:pt idx="2">
                  <c:v>10</c:v>
                </c:pt>
                <c:pt idx="3">
                  <c:v>5</c:v>
                </c:pt>
                <c:pt idx="4">
                  <c:v>2</c:v>
                </c:pt>
                <c:pt idx="5">
                  <c:v>2</c:v>
                </c:pt>
                <c:pt idx="6">
                  <c:v>4</c:v>
                </c:pt>
                <c:pt idx="7">
                  <c:v>5</c:v>
                </c:pt>
                <c:pt idx="8">
                  <c:v>5</c:v>
                </c:pt>
                <c:pt idx="9">
                  <c:v>6</c:v>
                </c:pt>
                <c:pt idx="10">
                  <c:v>32</c:v>
                </c:pt>
              </c:numCache>
            </c:numRef>
          </c:val>
          <c:extLst>
            <c:ext xmlns:c16="http://schemas.microsoft.com/office/drawing/2014/chart" uri="{C3380CC4-5D6E-409C-BE32-E72D297353CC}">
              <c16:uniqueId val="{00000008-4288-48F5-B420-99E342D24905}"/>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Mustapääkerttu</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78E6-4CB4-BA8C-9CF8189EB9E8}"/>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78E6-4CB4-BA8C-9CF8189EB9E8}"/>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78E6-4CB4-BA8C-9CF8189EB9E8}"/>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78E6-4CB4-BA8C-9CF8189EB9E8}"/>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aputaulu!$B$22:$L$22</c:f>
              <c:numCache>
                <c:formatCode>General</c:formatCode>
                <c:ptCount val="11"/>
                <c:pt idx="0" formatCode="0">
                  <c:v>22</c:v>
                </c:pt>
                <c:pt idx="1">
                  <c:v>16</c:v>
                </c:pt>
                <c:pt idx="2">
                  <c:v>12</c:v>
                </c:pt>
                <c:pt idx="3">
                  <c:v>13</c:v>
                </c:pt>
                <c:pt idx="4">
                  <c:v>14</c:v>
                </c:pt>
                <c:pt idx="5">
                  <c:v>18</c:v>
                </c:pt>
                <c:pt idx="6">
                  <c:v>23</c:v>
                </c:pt>
                <c:pt idx="7">
                  <c:v>53</c:v>
                </c:pt>
                <c:pt idx="8">
                  <c:v>33</c:v>
                </c:pt>
                <c:pt idx="9">
                  <c:v>25</c:v>
                </c:pt>
                <c:pt idx="10">
                  <c:v>48</c:v>
                </c:pt>
              </c:numCache>
            </c:numRef>
          </c:val>
          <c:extLst>
            <c:ext xmlns:c16="http://schemas.microsoft.com/office/drawing/2014/chart" uri="{C3380CC4-5D6E-409C-BE32-E72D297353CC}">
              <c16:uniqueId val="{00000008-78E6-4CB4-BA8C-9CF8189EB9E8}"/>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Ruisrääkkä</a:t>
            </a:r>
          </a:p>
        </c:rich>
      </c:tx>
      <c:layout>
        <c:manualLayout>
          <c:xMode val="edge"/>
          <c:yMode val="edge"/>
          <c:x val="0.41907815084494315"/>
          <c:y val="3.8462786127582124E-2"/>
        </c:manualLayout>
      </c:layout>
      <c:overlay val="0"/>
      <c:spPr>
        <a:noFill/>
        <a:ln w="25400">
          <a:noFill/>
        </a:ln>
      </c:spPr>
    </c:title>
    <c:autoTitleDeleted val="0"/>
    <c:plotArea>
      <c:layout>
        <c:manualLayout>
          <c:layoutTarget val="inner"/>
          <c:xMode val="edge"/>
          <c:yMode val="edge"/>
          <c:x val="8.0937840291941801E-2"/>
          <c:y val="0.25175641828962847"/>
          <c:w val="0.8939134805576683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aputaulu!$B$8:$Y$8</c:f>
              <c:numCache>
                <c:formatCode>General</c:formatCode>
                <c:ptCount val="24"/>
                <c:pt idx="0" formatCode="0">
                  <c:v>294</c:v>
                </c:pt>
                <c:pt idx="1">
                  <c:v>53</c:v>
                </c:pt>
                <c:pt idx="2">
                  <c:v>37</c:v>
                </c:pt>
                <c:pt idx="3">
                  <c:v>10</c:v>
                </c:pt>
                <c:pt idx="4">
                  <c:v>19</c:v>
                </c:pt>
                <c:pt idx="5">
                  <c:v>15</c:v>
                </c:pt>
                <c:pt idx="6">
                  <c:v>32</c:v>
                </c:pt>
                <c:pt idx="7">
                  <c:v>92</c:v>
                </c:pt>
                <c:pt idx="8">
                  <c:v>17</c:v>
                </c:pt>
                <c:pt idx="9">
                  <c:v>34</c:v>
                </c:pt>
                <c:pt idx="10">
                  <c:v>70</c:v>
                </c:pt>
                <c:pt idx="11">
                  <c:v>8</c:v>
                </c:pt>
                <c:pt idx="12">
                  <c:v>36</c:v>
                </c:pt>
                <c:pt idx="13">
                  <c:v>149</c:v>
                </c:pt>
                <c:pt idx="14">
                  <c:v>58</c:v>
                </c:pt>
                <c:pt idx="15">
                  <c:v>24</c:v>
                </c:pt>
                <c:pt idx="16">
                  <c:v>50</c:v>
                </c:pt>
                <c:pt idx="17">
                  <c:v>20</c:v>
                </c:pt>
                <c:pt idx="18">
                  <c:v>23</c:v>
                </c:pt>
                <c:pt idx="19">
                  <c:v>25</c:v>
                </c:pt>
                <c:pt idx="20">
                  <c:v>54</c:v>
                </c:pt>
                <c:pt idx="21">
                  <c:v>25</c:v>
                </c:pt>
                <c:pt idx="22">
                  <c:v>44</c:v>
                </c:pt>
                <c:pt idx="23">
                  <c:v>71</c:v>
                </c:pt>
              </c:numCache>
            </c:numRef>
          </c:val>
          <c:extLst>
            <c:ext xmlns:c16="http://schemas.microsoft.com/office/drawing/2014/chart" uri="{C3380CC4-5D6E-409C-BE32-E72D297353CC}">
              <c16:uniqueId val="{00000000-BD91-4573-A247-AE8D7F153EF2}"/>
            </c:ext>
          </c:extLst>
        </c:ser>
        <c:dLbls>
          <c:showLegendKey val="0"/>
          <c:showVal val="0"/>
          <c:showCatName val="0"/>
          <c:showSerName val="0"/>
          <c:showPercent val="0"/>
          <c:showBubbleSize val="0"/>
        </c:dLbls>
        <c:gapWidth val="30"/>
        <c:axId val="1580738271"/>
        <c:axId val="1"/>
      </c:barChart>
      <c:catAx>
        <c:axId val="158073827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58073827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Pikkusieppo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67AC-490F-922E-182D8D89ED73}"/>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67AC-490F-922E-182D8D89ED73}"/>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67AC-490F-922E-182D8D89ED73}"/>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67AC-490F-922E-182D8D89ED73}"/>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aputaulu!$B$25:$L$25</c:f>
              <c:numCache>
                <c:formatCode>General</c:formatCode>
                <c:ptCount val="11"/>
                <c:pt idx="0" formatCode="0">
                  <c:v>2</c:v>
                </c:pt>
                <c:pt idx="1">
                  <c:v>3</c:v>
                </c:pt>
                <c:pt idx="2">
                  <c:v>6</c:v>
                </c:pt>
                <c:pt idx="3">
                  <c:v>2</c:v>
                </c:pt>
                <c:pt idx="4">
                  <c:v>2</c:v>
                </c:pt>
                <c:pt idx="5">
                  <c:v>1</c:v>
                </c:pt>
                <c:pt idx="6">
                  <c:v>1</c:v>
                </c:pt>
                <c:pt idx="7">
                  <c:v>4</c:v>
                </c:pt>
                <c:pt idx="8">
                  <c:v>6</c:v>
                </c:pt>
                <c:pt idx="9">
                  <c:v>8</c:v>
                </c:pt>
                <c:pt idx="10">
                  <c:v>15</c:v>
                </c:pt>
              </c:numCache>
            </c:numRef>
          </c:val>
          <c:extLst>
            <c:ext xmlns:c16="http://schemas.microsoft.com/office/drawing/2014/chart" uri="{C3380CC4-5D6E-409C-BE32-E72D297353CC}">
              <c16:uniqueId val="{00000008-67AC-490F-922E-182D8D89ED73}"/>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Pikkusieppo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9545-46C7-95F0-ED635F002105}"/>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9545-46C7-95F0-ED635F002105}"/>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9545-46C7-95F0-ED635F002105}"/>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9545-46C7-95F0-ED635F002105}"/>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aputaulu!$B$25:$L$25</c:f>
              <c:numCache>
                <c:formatCode>General</c:formatCode>
                <c:ptCount val="11"/>
                <c:pt idx="0" formatCode="0">
                  <c:v>2</c:v>
                </c:pt>
                <c:pt idx="1">
                  <c:v>3</c:v>
                </c:pt>
                <c:pt idx="2">
                  <c:v>6</c:v>
                </c:pt>
                <c:pt idx="3">
                  <c:v>2</c:v>
                </c:pt>
                <c:pt idx="4">
                  <c:v>2</c:v>
                </c:pt>
                <c:pt idx="5">
                  <c:v>1</c:v>
                </c:pt>
                <c:pt idx="6">
                  <c:v>1</c:v>
                </c:pt>
                <c:pt idx="7">
                  <c:v>4</c:v>
                </c:pt>
                <c:pt idx="8">
                  <c:v>6</c:v>
                </c:pt>
                <c:pt idx="9">
                  <c:v>8</c:v>
                </c:pt>
                <c:pt idx="10">
                  <c:v>15</c:v>
                </c:pt>
              </c:numCache>
            </c:numRef>
          </c:val>
          <c:extLst>
            <c:ext xmlns:c16="http://schemas.microsoft.com/office/drawing/2014/chart" uri="{C3380CC4-5D6E-409C-BE32-E72D297353CC}">
              <c16:uniqueId val="{00000008-9545-46C7-95F0-ED635F002105}"/>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Luhtakerttunen</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70BE-45C8-BB4D-BFC03191859F}"/>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70BE-45C8-BB4D-BFC03191859F}"/>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70BE-45C8-BB4D-BFC03191859F}"/>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70BE-45C8-BB4D-BFC03191859F}"/>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aputaulu!$B$19:$L$19</c:f>
              <c:numCache>
                <c:formatCode>General</c:formatCode>
                <c:ptCount val="11"/>
                <c:pt idx="0" formatCode="0">
                  <c:v>0</c:v>
                </c:pt>
                <c:pt idx="1">
                  <c:v>0</c:v>
                </c:pt>
                <c:pt idx="2">
                  <c:v>0</c:v>
                </c:pt>
                <c:pt idx="3">
                  <c:v>0</c:v>
                </c:pt>
                <c:pt idx="4">
                  <c:v>2</c:v>
                </c:pt>
                <c:pt idx="5">
                  <c:v>1</c:v>
                </c:pt>
                <c:pt idx="6">
                  <c:v>0</c:v>
                </c:pt>
                <c:pt idx="7">
                  <c:v>4</c:v>
                </c:pt>
                <c:pt idx="8">
                  <c:v>1</c:v>
                </c:pt>
                <c:pt idx="9">
                  <c:v>0</c:v>
                </c:pt>
                <c:pt idx="10">
                  <c:v>9</c:v>
                </c:pt>
              </c:numCache>
            </c:numRef>
          </c:val>
          <c:extLst>
            <c:ext xmlns:c16="http://schemas.microsoft.com/office/drawing/2014/chart" uri="{C3380CC4-5D6E-409C-BE32-E72D297353CC}">
              <c16:uniqueId val="{00000008-70BE-45C8-BB4D-BFC03191859F}"/>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Viitakerttunen</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B9CD-4473-A5D4-EBAFBA72CABE}"/>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B9CD-4473-A5D4-EBAFBA72CABE}"/>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B9CD-4473-A5D4-EBAFBA72CABE}"/>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B9CD-4473-A5D4-EBAFBA72CABE}"/>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aputaulu!$B$18:$L$18</c:f>
              <c:numCache>
                <c:formatCode>General</c:formatCode>
                <c:ptCount val="11"/>
                <c:pt idx="0" formatCode="0">
                  <c:v>8</c:v>
                </c:pt>
                <c:pt idx="1">
                  <c:v>22</c:v>
                </c:pt>
                <c:pt idx="2">
                  <c:v>3</c:v>
                </c:pt>
                <c:pt idx="3">
                  <c:v>9</c:v>
                </c:pt>
                <c:pt idx="4">
                  <c:v>1</c:v>
                </c:pt>
                <c:pt idx="5">
                  <c:v>33</c:v>
                </c:pt>
                <c:pt idx="6">
                  <c:v>10</c:v>
                </c:pt>
                <c:pt idx="7">
                  <c:v>27</c:v>
                </c:pt>
                <c:pt idx="8">
                  <c:v>13</c:v>
                </c:pt>
                <c:pt idx="9">
                  <c:v>7</c:v>
                </c:pt>
                <c:pt idx="10">
                  <c:v>176</c:v>
                </c:pt>
              </c:numCache>
            </c:numRef>
          </c:val>
          <c:extLst>
            <c:ext xmlns:c16="http://schemas.microsoft.com/office/drawing/2014/chart" uri="{C3380CC4-5D6E-409C-BE32-E72D297353CC}">
              <c16:uniqueId val="{00000008-B9CD-4473-A5D4-EBAFBA72CABE}"/>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Kultarinta</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16A2-4A57-BA16-DC4BA1F7CA72}"/>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16A2-4A57-BA16-DC4BA1F7CA72}"/>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16A2-4A57-BA16-DC4BA1F7CA72}"/>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16A2-4A57-BA16-DC4BA1F7CA72}"/>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aputaulu!$B$16:$L$16</c:f>
              <c:numCache>
                <c:formatCode>General</c:formatCode>
                <c:ptCount val="11"/>
                <c:pt idx="0" formatCode="0">
                  <c:v>3</c:v>
                </c:pt>
                <c:pt idx="1">
                  <c:v>6</c:v>
                </c:pt>
                <c:pt idx="2">
                  <c:v>1</c:v>
                </c:pt>
                <c:pt idx="3">
                  <c:v>6</c:v>
                </c:pt>
                <c:pt idx="4">
                  <c:v>3</c:v>
                </c:pt>
                <c:pt idx="5">
                  <c:v>2</c:v>
                </c:pt>
                <c:pt idx="6">
                  <c:v>1</c:v>
                </c:pt>
                <c:pt idx="7">
                  <c:v>5</c:v>
                </c:pt>
                <c:pt idx="8">
                  <c:v>4</c:v>
                </c:pt>
                <c:pt idx="9">
                  <c:v>5</c:v>
                </c:pt>
                <c:pt idx="10">
                  <c:v>6</c:v>
                </c:pt>
              </c:numCache>
            </c:numRef>
          </c:val>
          <c:extLst>
            <c:ext xmlns:c16="http://schemas.microsoft.com/office/drawing/2014/chart" uri="{C3380CC4-5D6E-409C-BE32-E72D297353CC}">
              <c16:uniqueId val="{00000008-16A2-4A57-BA16-DC4BA1F7CA72}"/>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Pikkukultarinta</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99B6-432D-A605-6CBB65A0A4E3}"/>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99B6-432D-A605-6CBB65A0A4E3}"/>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99B6-432D-A605-6CBB65A0A4E3}"/>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99B6-432D-A605-6CBB65A0A4E3}"/>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aputaulu!$B$15:$L$15</c:f>
              <c:numCache>
                <c:formatCode>General</c:formatCode>
                <c:ptCount val="11"/>
                <c:pt idx="0" formatCode="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99B6-432D-A605-6CBB65A0A4E3}"/>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Ruokosirkkalintu</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8C9D-43CE-8A8B-ADD73D68009F}"/>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8C9D-43CE-8A8B-ADD73D68009F}"/>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8C9D-43CE-8A8B-ADD73D68009F}"/>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8C9D-43CE-8A8B-ADD73D68009F}"/>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aputaulu!$B$14:$L$14</c:f>
              <c:numCache>
                <c:formatCode>General</c:formatCode>
                <c:ptCount val="11"/>
                <c:pt idx="0" formatCode="0">
                  <c:v>0</c:v>
                </c:pt>
                <c:pt idx="1">
                  <c:v>0</c:v>
                </c:pt>
                <c:pt idx="2">
                  <c:v>0</c:v>
                </c:pt>
                <c:pt idx="3">
                  <c:v>0</c:v>
                </c:pt>
                <c:pt idx="4">
                  <c:v>0</c:v>
                </c:pt>
                <c:pt idx="5">
                  <c:v>0</c:v>
                </c:pt>
                <c:pt idx="6">
                  <c:v>0</c:v>
                </c:pt>
                <c:pt idx="7">
                  <c:v>0</c:v>
                </c:pt>
                <c:pt idx="8">
                  <c:v>1</c:v>
                </c:pt>
                <c:pt idx="9">
                  <c:v>0</c:v>
                </c:pt>
                <c:pt idx="10">
                  <c:v>0</c:v>
                </c:pt>
              </c:numCache>
            </c:numRef>
          </c:val>
          <c:extLst>
            <c:ext xmlns:c16="http://schemas.microsoft.com/office/drawing/2014/chart" uri="{C3380CC4-5D6E-409C-BE32-E72D297353CC}">
              <c16:uniqueId val="{00000008-8C9D-43CE-8A8B-ADD73D68009F}"/>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Viitasirkkalintu</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D82D-495E-9B88-9129ECC5936F}"/>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D82D-495E-9B88-9129ECC5936F}"/>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D82D-495E-9B88-9129ECC5936F}"/>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D82D-495E-9B88-9129ECC5936F}"/>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aputaulu!$B$13:$L$13</c:f>
              <c:numCache>
                <c:formatCode>General</c:formatCode>
                <c:ptCount val="11"/>
                <c:pt idx="0" formatCode="0">
                  <c:v>0</c:v>
                </c:pt>
                <c:pt idx="1">
                  <c:v>0</c:v>
                </c:pt>
                <c:pt idx="2">
                  <c:v>1</c:v>
                </c:pt>
                <c:pt idx="3">
                  <c:v>0</c:v>
                </c:pt>
                <c:pt idx="4">
                  <c:v>0</c:v>
                </c:pt>
                <c:pt idx="5">
                  <c:v>2</c:v>
                </c:pt>
                <c:pt idx="6">
                  <c:v>0</c:v>
                </c:pt>
                <c:pt idx="7">
                  <c:v>5</c:v>
                </c:pt>
                <c:pt idx="8">
                  <c:v>1</c:v>
                </c:pt>
                <c:pt idx="9">
                  <c:v>0</c:v>
                </c:pt>
                <c:pt idx="10">
                  <c:v>7</c:v>
                </c:pt>
              </c:numCache>
            </c:numRef>
          </c:val>
          <c:extLst>
            <c:ext xmlns:c16="http://schemas.microsoft.com/office/drawing/2014/chart" uri="{C3380CC4-5D6E-409C-BE32-E72D297353CC}">
              <c16:uniqueId val="{00000008-D82D-495E-9B88-9129ECC5936F}"/>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Pensassirkkalintu</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20B4-453A-A575-A4B79132AA8C}"/>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20B4-453A-A575-A4B79132AA8C}"/>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20B4-453A-A575-A4B79132AA8C}"/>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20B4-453A-A575-A4B79132AA8C}"/>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aputaulu!$B$12:$L$12</c:f>
              <c:numCache>
                <c:formatCode>General</c:formatCode>
                <c:ptCount val="11"/>
                <c:pt idx="0" formatCode="0">
                  <c:v>20</c:v>
                </c:pt>
                <c:pt idx="1">
                  <c:v>17</c:v>
                </c:pt>
                <c:pt idx="2">
                  <c:v>11</c:v>
                </c:pt>
                <c:pt idx="3">
                  <c:v>8</c:v>
                </c:pt>
                <c:pt idx="4">
                  <c:v>14</c:v>
                </c:pt>
                <c:pt idx="5">
                  <c:v>12</c:v>
                </c:pt>
                <c:pt idx="6">
                  <c:v>12</c:v>
                </c:pt>
                <c:pt idx="7">
                  <c:v>19</c:v>
                </c:pt>
                <c:pt idx="8">
                  <c:v>8</c:v>
                </c:pt>
                <c:pt idx="9">
                  <c:v>26</c:v>
                </c:pt>
                <c:pt idx="10">
                  <c:v>10</c:v>
                </c:pt>
              </c:numCache>
            </c:numRef>
          </c:val>
          <c:extLst>
            <c:ext xmlns:c16="http://schemas.microsoft.com/office/drawing/2014/chart" uri="{C3380CC4-5D6E-409C-BE32-E72D297353CC}">
              <c16:uniqueId val="{00000008-20B4-453A-A575-A4B79132AA8C}"/>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Pikkusieppo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54E2-4182-8C8C-74FE1BD81983}"/>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54E2-4182-8C8C-74FE1BD81983}"/>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54E2-4182-8C8C-74FE1BD81983}"/>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54E2-4182-8C8C-74FE1BD81983}"/>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aputaulu!$B$25:$L$25</c:f>
              <c:numCache>
                <c:formatCode>General</c:formatCode>
                <c:ptCount val="11"/>
                <c:pt idx="0" formatCode="0">
                  <c:v>2</c:v>
                </c:pt>
                <c:pt idx="1">
                  <c:v>3</c:v>
                </c:pt>
                <c:pt idx="2">
                  <c:v>6</c:v>
                </c:pt>
                <c:pt idx="3">
                  <c:v>2</c:v>
                </c:pt>
                <c:pt idx="4">
                  <c:v>2</c:v>
                </c:pt>
                <c:pt idx="5">
                  <c:v>1</c:v>
                </c:pt>
                <c:pt idx="6">
                  <c:v>1</c:v>
                </c:pt>
                <c:pt idx="7">
                  <c:v>4</c:v>
                </c:pt>
                <c:pt idx="8">
                  <c:v>6</c:v>
                </c:pt>
                <c:pt idx="9">
                  <c:v>8</c:v>
                </c:pt>
                <c:pt idx="10">
                  <c:v>15</c:v>
                </c:pt>
              </c:numCache>
            </c:numRef>
          </c:val>
          <c:extLst>
            <c:ext xmlns:c16="http://schemas.microsoft.com/office/drawing/2014/chart" uri="{C3380CC4-5D6E-409C-BE32-E72D297353CC}">
              <c16:uniqueId val="{00000008-54E2-4182-8C8C-74FE1BD81983}"/>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Satakieli</a:t>
            </a:r>
          </a:p>
        </c:rich>
      </c:tx>
      <c:layout>
        <c:manualLayout>
          <c:xMode val="edge"/>
          <c:yMode val="edge"/>
          <c:x val="0.43886295624964"/>
          <c:y val="3.8462786127582124E-2"/>
        </c:manualLayout>
      </c:layout>
      <c:overlay val="0"/>
      <c:spPr>
        <a:noFill/>
        <a:ln w="25400">
          <a:noFill/>
        </a:ln>
      </c:spPr>
    </c:title>
    <c:autoTitleDeleted val="0"/>
    <c:plotArea>
      <c:layout>
        <c:manualLayout>
          <c:layoutTarget val="inner"/>
          <c:xMode val="edge"/>
          <c:yMode val="edge"/>
          <c:x val="8.0937840291941801E-2"/>
          <c:y val="0.25175641828962847"/>
          <c:w val="0.8939134805576683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aputaulu!$B$9:$Y$9</c:f>
              <c:numCache>
                <c:formatCode>General</c:formatCode>
                <c:ptCount val="24"/>
                <c:pt idx="0" formatCode="0">
                  <c:v>27</c:v>
                </c:pt>
                <c:pt idx="1">
                  <c:v>13</c:v>
                </c:pt>
                <c:pt idx="2">
                  <c:v>15</c:v>
                </c:pt>
                <c:pt idx="3">
                  <c:v>59</c:v>
                </c:pt>
                <c:pt idx="4">
                  <c:v>18</c:v>
                </c:pt>
                <c:pt idx="5">
                  <c:v>16</c:v>
                </c:pt>
                <c:pt idx="6">
                  <c:v>11</c:v>
                </c:pt>
                <c:pt idx="7">
                  <c:v>29</c:v>
                </c:pt>
                <c:pt idx="8">
                  <c:v>9</c:v>
                </c:pt>
                <c:pt idx="9">
                  <c:v>11</c:v>
                </c:pt>
                <c:pt idx="10">
                  <c:v>59</c:v>
                </c:pt>
                <c:pt idx="11">
                  <c:v>9</c:v>
                </c:pt>
                <c:pt idx="12">
                  <c:v>46</c:v>
                </c:pt>
                <c:pt idx="13">
                  <c:v>89</c:v>
                </c:pt>
                <c:pt idx="14">
                  <c:v>30</c:v>
                </c:pt>
                <c:pt idx="15">
                  <c:v>21</c:v>
                </c:pt>
                <c:pt idx="16">
                  <c:v>34</c:v>
                </c:pt>
                <c:pt idx="17">
                  <c:v>5</c:v>
                </c:pt>
                <c:pt idx="18">
                  <c:v>22</c:v>
                </c:pt>
                <c:pt idx="19">
                  <c:v>17</c:v>
                </c:pt>
                <c:pt idx="20">
                  <c:v>14</c:v>
                </c:pt>
                <c:pt idx="21">
                  <c:v>34</c:v>
                </c:pt>
                <c:pt idx="22">
                  <c:v>7</c:v>
                </c:pt>
                <c:pt idx="23">
                  <c:v>23</c:v>
                </c:pt>
              </c:numCache>
            </c:numRef>
          </c:val>
          <c:extLst>
            <c:ext xmlns:c16="http://schemas.microsoft.com/office/drawing/2014/chart" uri="{C3380CC4-5D6E-409C-BE32-E72D297353CC}">
              <c16:uniqueId val="{00000000-5985-4F47-9A5B-A148C66DE6DB}"/>
            </c:ext>
          </c:extLst>
        </c:ser>
        <c:dLbls>
          <c:showLegendKey val="0"/>
          <c:showVal val="0"/>
          <c:showCatName val="0"/>
          <c:showSerName val="0"/>
          <c:showPercent val="0"/>
          <c:showBubbleSize val="0"/>
        </c:dLbls>
        <c:gapWidth val="30"/>
        <c:axId val="1580739935"/>
        <c:axId val="1"/>
      </c:barChart>
      <c:catAx>
        <c:axId val="158073993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58073993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Sinipyrstö</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1EB4-4527-B8B5-EFD022872711}"/>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1EB4-4527-B8B5-EFD022872711}"/>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1EB4-4527-B8B5-EFD022872711}"/>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1EB4-4527-B8B5-EFD022872711}"/>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aputaulu!$B$10:$L$10</c:f>
              <c:numCache>
                <c:formatCode>General</c:formatCode>
                <c:ptCount val="11"/>
                <c:pt idx="0" formatCode="0">
                  <c:v>16</c:v>
                </c:pt>
                <c:pt idx="1">
                  <c:v>12</c:v>
                </c:pt>
                <c:pt idx="2">
                  <c:v>14</c:v>
                </c:pt>
                <c:pt idx="3">
                  <c:v>5</c:v>
                </c:pt>
                <c:pt idx="4">
                  <c:v>0</c:v>
                </c:pt>
                <c:pt idx="5">
                  <c:v>5</c:v>
                </c:pt>
                <c:pt idx="6">
                  <c:v>8</c:v>
                </c:pt>
                <c:pt idx="7">
                  <c:v>9</c:v>
                </c:pt>
                <c:pt idx="8">
                  <c:v>1</c:v>
                </c:pt>
                <c:pt idx="9">
                  <c:v>73</c:v>
                </c:pt>
                <c:pt idx="10">
                  <c:v>34</c:v>
                </c:pt>
              </c:numCache>
            </c:numRef>
          </c:val>
          <c:extLst>
            <c:ext xmlns:c16="http://schemas.microsoft.com/office/drawing/2014/chart" uri="{C3380CC4-5D6E-409C-BE32-E72D297353CC}">
              <c16:uniqueId val="{00000008-1EB4-4527-B8B5-EFD022872711}"/>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Satakieli</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C44A-46D3-A38D-33458FB9AD62}"/>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C44A-46D3-A38D-33458FB9AD62}"/>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C44A-46D3-A38D-33458FB9AD62}"/>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C44A-46D3-A38D-33458FB9AD62}"/>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aputaulu!$B$9:$L$9</c:f>
              <c:numCache>
                <c:formatCode>General</c:formatCode>
                <c:ptCount val="11"/>
                <c:pt idx="0" formatCode="0">
                  <c:v>27</c:v>
                </c:pt>
                <c:pt idx="1">
                  <c:v>13</c:v>
                </c:pt>
                <c:pt idx="2">
                  <c:v>15</c:v>
                </c:pt>
                <c:pt idx="3">
                  <c:v>59</c:v>
                </c:pt>
                <c:pt idx="4">
                  <c:v>18</c:v>
                </c:pt>
                <c:pt idx="5">
                  <c:v>16</c:v>
                </c:pt>
                <c:pt idx="6">
                  <c:v>11</c:v>
                </c:pt>
                <c:pt idx="7">
                  <c:v>29</c:v>
                </c:pt>
                <c:pt idx="8">
                  <c:v>9</c:v>
                </c:pt>
                <c:pt idx="9">
                  <c:v>11</c:v>
                </c:pt>
                <c:pt idx="10">
                  <c:v>59</c:v>
                </c:pt>
              </c:numCache>
            </c:numRef>
          </c:val>
          <c:extLst>
            <c:ext xmlns:c16="http://schemas.microsoft.com/office/drawing/2014/chart" uri="{C3380CC4-5D6E-409C-BE32-E72D297353CC}">
              <c16:uniqueId val="{00000008-C44A-46D3-A38D-33458FB9AD62}"/>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Ruisrääkkä</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0F95-4184-B73C-CEB9408AA8AD}"/>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0F95-4184-B73C-CEB9408AA8AD}"/>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0F95-4184-B73C-CEB9408AA8AD}"/>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0F95-4184-B73C-CEB9408AA8AD}"/>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aputaulu!$B$8:$L$8</c:f>
              <c:numCache>
                <c:formatCode>General</c:formatCode>
                <c:ptCount val="11"/>
                <c:pt idx="0" formatCode="0">
                  <c:v>294</c:v>
                </c:pt>
                <c:pt idx="1">
                  <c:v>53</c:v>
                </c:pt>
                <c:pt idx="2">
                  <c:v>37</c:v>
                </c:pt>
                <c:pt idx="3">
                  <c:v>10</c:v>
                </c:pt>
                <c:pt idx="4">
                  <c:v>19</c:v>
                </c:pt>
                <c:pt idx="5">
                  <c:v>15</c:v>
                </c:pt>
                <c:pt idx="6">
                  <c:v>32</c:v>
                </c:pt>
                <c:pt idx="7">
                  <c:v>92</c:v>
                </c:pt>
                <c:pt idx="8">
                  <c:v>17</c:v>
                </c:pt>
                <c:pt idx="9">
                  <c:v>34</c:v>
                </c:pt>
                <c:pt idx="10">
                  <c:v>70</c:v>
                </c:pt>
              </c:numCache>
            </c:numRef>
          </c:val>
          <c:extLst>
            <c:ext xmlns:c16="http://schemas.microsoft.com/office/drawing/2014/chart" uri="{C3380CC4-5D6E-409C-BE32-E72D297353CC}">
              <c16:uniqueId val="{00000008-0F95-4184-B73C-CEB9408AA8AD}"/>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max val="300"/>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Pikkuhuitti</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655B-4FC7-AFE1-8CB915D730B7}"/>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655B-4FC7-AFE1-8CB915D730B7}"/>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655B-4FC7-AFE1-8CB915D730B7}"/>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655B-4FC7-AFE1-8CB915D730B7}"/>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aputaulu!$B$7:$L$7</c:f>
              <c:numCache>
                <c:formatCode>General</c:formatCode>
                <c:ptCount val="11"/>
                <c:pt idx="0" formatCode="0">
                  <c:v>0</c:v>
                </c:pt>
                <c:pt idx="1">
                  <c:v>1</c:v>
                </c:pt>
                <c:pt idx="2">
                  <c:v>0</c:v>
                </c:pt>
                <c:pt idx="3">
                  <c:v>0</c:v>
                </c:pt>
                <c:pt idx="4">
                  <c:v>2</c:v>
                </c:pt>
                <c:pt idx="5">
                  <c:v>0</c:v>
                </c:pt>
                <c:pt idx="6">
                  <c:v>0</c:v>
                </c:pt>
                <c:pt idx="7">
                  <c:v>0</c:v>
                </c:pt>
                <c:pt idx="8">
                  <c:v>0</c:v>
                </c:pt>
                <c:pt idx="9">
                  <c:v>0</c:v>
                </c:pt>
                <c:pt idx="10">
                  <c:v>0</c:v>
                </c:pt>
              </c:numCache>
            </c:numRef>
          </c:val>
          <c:extLst>
            <c:ext xmlns:c16="http://schemas.microsoft.com/office/drawing/2014/chart" uri="{C3380CC4-5D6E-409C-BE32-E72D297353CC}">
              <c16:uniqueId val="{00000008-655B-4FC7-AFE1-8CB915D730B7}"/>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Luhtahuitti</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69F7-4D50-9728-BE792A1FD888}"/>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69F7-4D50-9728-BE792A1FD888}"/>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69F7-4D50-9728-BE792A1FD888}"/>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69F7-4D50-9728-BE792A1FD888}"/>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aputaulu!$B$6:$L$6</c:f>
              <c:numCache>
                <c:formatCode>General</c:formatCode>
                <c:ptCount val="11"/>
                <c:pt idx="0" formatCode="0">
                  <c:v>30</c:v>
                </c:pt>
                <c:pt idx="1">
                  <c:v>37</c:v>
                </c:pt>
                <c:pt idx="2">
                  <c:v>22</c:v>
                </c:pt>
                <c:pt idx="3">
                  <c:v>21</c:v>
                </c:pt>
                <c:pt idx="4">
                  <c:v>23</c:v>
                </c:pt>
                <c:pt idx="5">
                  <c:v>16</c:v>
                </c:pt>
                <c:pt idx="6">
                  <c:v>16</c:v>
                </c:pt>
                <c:pt idx="7">
                  <c:v>13</c:v>
                </c:pt>
                <c:pt idx="8">
                  <c:v>23</c:v>
                </c:pt>
                <c:pt idx="9">
                  <c:v>17</c:v>
                </c:pt>
                <c:pt idx="10">
                  <c:v>30</c:v>
                </c:pt>
              </c:numCache>
            </c:numRef>
          </c:val>
          <c:extLst>
            <c:ext xmlns:c16="http://schemas.microsoft.com/office/drawing/2014/chart" uri="{C3380CC4-5D6E-409C-BE32-E72D297353CC}">
              <c16:uniqueId val="{00000008-69F7-4D50-9728-BE792A1FD888}"/>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sz="1400" b="0" i="0" u="none" strike="noStrike" baseline="0">
                <a:effectLst/>
              </a:rPr>
              <a:t>Luhtakana</a:t>
            </a:r>
            <a:r>
              <a:rPr lang="fi-FI"/>
              <a:t>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a:ln w="25400">
              <a:noFill/>
            </a:ln>
          </c:spPr>
          <c:invertIfNegative val="0"/>
          <c:dPt>
            <c:idx val="7"/>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1-5044-4899-8970-05F3233639FE}"/>
              </c:ext>
            </c:extLst>
          </c:dPt>
          <c:dPt>
            <c:idx val="8"/>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3-5044-4899-8970-05F3233639FE}"/>
              </c:ext>
            </c:extLst>
          </c:dPt>
          <c:dPt>
            <c:idx val="9"/>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5-5044-4899-8970-05F3233639FE}"/>
              </c:ext>
            </c:extLst>
          </c:dPt>
          <c:dPt>
            <c:idx val="10"/>
            <c:invertIfNegative val="0"/>
            <c:bubble3D val="0"/>
            <c:spPr>
              <a:solidFill>
                <a:schemeClr val="accent1">
                  <a:lumMod val="60000"/>
                  <a:lumOff val="40000"/>
                </a:schemeClr>
              </a:solidFill>
              <a:ln w="25400">
                <a:noFill/>
              </a:ln>
            </c:spPr>
            <c:extLst>
              <c:ext xmlns:c16="http://schemas.microsoft.com/office/drawing/2014/chart" uri="{C3380CC4-5D6E-409C-BE32-E72D297353CC}">
                <c16:uniqueId val="{00000007-5044-4899-8970-05F3233639FE}"/>
              </c:ext>
            </c:extLst>
          </c:dPt>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aputaulu!$B$5:$L$5</c:f>
              <c:numCache>
                <c:formatCode>General</c:formatCode>
                <c:ptCount val="11"/>
                <c:pt idx="0" formatCode="0">
                  <c:v>3</c:v>
                </c:pt>
                <c:pt idx="1">
                  <c:v>3</c:v>
                </c:pt>
                <c:pt idx="2">
                  <c:v>5</c:v>
                </c:pt>
                <c:pt idx="3">
                  <c:v>8</c:v>
                </c:pt>
                <c:pt idx="4">
                  <c:v>7</c:v>
                </c:pt>
                <c:pt idx="5">
                  <c:v>6</c:v>
                </c:pt>
                <c:pt idx="6">
                  <c:v>7</c:v>
                </c:pt>
                <c:pt idx="7">
                  <c:v>10</c:v>
                </c:pt>
                <c:pt idx="8">
                  <c:v>6</c:v>
                </c:pt>
                <c:pt idx="9">
                  <c:v>14</c:v>
                </c:pt>
                <c:pt idx="10">
                  <c:v>5</c:v>
                </c:pt>
              </c:numCache>
            </c:numRef>
          </c:val>
          <c:extLst>
            <c:ext xmlns:c16="http://schemas.microsoft.com/office/drawing/2014/chart" uri="{C3380CC4-5D6E-409C-BE32-E72D297353CC}">
              <c16:uniqueId val="{00000008-5044-4899-8970-05F3233639FE}"/>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Kaulushaikara</a:t>
            </a:r>
          </a:p>
        </c:rich>
      </c:tx>
      <c:layout>
        <c:manualLayout>
          <c:xMode val="edge"/>
          <c:yMode val="edge"/>
          <c:x val="0.42343734689157525"/>
          <c:y val="3.8462786127582124E-2"/>
        </c:manualLayout>
      </c:layout>
      <c:overlay val="0"/>
      <c:spPr>
        <a:noFill/>
        <a:ln w="25400">
          <a:noFill/>
        </a:ln>
      </c:spPr>
    </c:title>
    <c:autoTitleDeleted val="0"/>
    <c:plotArea>
      <c:layout>
        <c:manualLayout>
          <c:layoutTarget val="inner"/>
          <c:xMode val="edge"/>
          <c:yMode val="edge"/>
          <c:x val="7.0272580973495466E-2"/>
          <c:y val="0.25175641828962847"/>
          <c:w val="0.90453424740242883"/>
          <c:h val="0.5734451749930425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aputaulu!$B$4:$Y$4</c:f>
              <c:numCache>
                <c:formatCode>General</c:formatCode>
                <c:ptCount val="24"/>
                <c:pt idx="0" formatCode="0">
                  <c:v>0</c:v>
                </c:pt>
                <c:pt idx="1">
                  <c:v>0</c:v>
                </c:pt>
                <c:pt idx="2">
                  <c:v>0</c:v>
                </c:pt>
                <c:pt idx="3">
                  <c:v>0</c:v>
                </c:pt>
                <c:pt idx="4">
                  <c:v>0</c:v>
                </c:pt>
                <c:pt idx="5">
                  <c:v>46</c:v>
                </c:pt>
                <c:pt idx="6">
                  <c:v>46</c:v>
                </c:pt>
                <c:pt idx="7">
                  <c:v>39</c:v>
                </c:pt>
                <c:pt idx="8">
                  <c:v>38</c:v>
                </c:pt>
                <c:pt idx="9">
                  <c:v>46</c:v>
                </c:pt>
                <c:pt idx="10">
                  <c:v>37</c:v>
                </c:pt>
                <c:pt idx="11">
                  <c:v>31</c:v>
                </c:pt>
                <c:pt idx="12">
                  <c:v>25</c:v>
                </c:pt>
                <c:pt idx="13">
                  <c:v>43</c:v>
                </c:pt>
                <c:pt idx="14">
                  <c:v>43</c:v>
                </c:pt>
                <c:pt idx="15">
                  <c:v>41</c:v>
                </c:pt>
                <c:pt idx="16">
                  <c:v>37</c:v>
                </c:pt>
                <c:pt idx="17">
                  <c:v>37</c:v>
                </c:pt>
                <c:pt idx="18">
                  <c:v>45</c:v>
                </c:pt>
                <c:pt idx="19">
                  <c:v>43</c:v>
                </c:pt>
                <c:pt idx="20">
                  <c:v>60</c:v>
                </c:pt>
                <c:pt idx="21">
                  <c:v>58</c:v>
                </c:pt>
                <c:pt idx="22">
                  <c:v>45</c:v>
                </c:pt>
                <c:pt idx="23">
                  <c:v>52</c:v>
                </c:pt>
              </c:numCache>
            </c:numRef>
          </c:val>
          <c:extLst>
            <c:ext xmlns:c16="http://schemas.microsoft.com/office/drawing/2014/chart" uri="{C3380CC4-5D6E-409C-BE32-E72D297353CC}">
              <c16:uniqueId val="{00000000-E7A2-4FA3-A9C6-3965DCD15D60}"/>
            </c:ext>
          </c:extLst>
        </c:ser>
        <c:dLbls>
          <c:showLegendKey val="0"/>
          <c:showVal val="0"/>
          <c:showCatName val="0"/>
          <c:showSerName val="0"/>
          <c:showPercent val="0"/>
          <c:showBubbleSize val="0"/>
        </c:dLbls>
        <c:gapWidth val="30"/>
        <c:axId val="1299910063"/>
        <c:axId val="1"/>
      </c:barChart>
      <c:catAx>
        <c:axId val="129991006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29991006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Kaulushaikara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aputaulu!$B$4:$L$4</c:f>
              <c:numCache>
                <c:formatCode>General</c:formatCode>
                <c:ptCount val="11"/>
                <c:pt idx="0" formatCode="0">
                  <c:v>0</c:v>
                </c:pt>
                <c:pt idx="1">
                  <c:v>0</c:v>
                </c:pt>
                <c:pt idx="2">
                  <c:v>0</c:v>
                </c:pt>
                <c:pt idx="3">
                  <c:v>0</c:v>
                </c:pt>
                <c:pt idx="4">
                  <c:v>0</c:v>
                </c:pt>
                <c:pt idx="5">
                  <c:v>46</c:v>
                </c:pt>
                <c:pt idx="6">
                  <c:v>46</c:v>
                </c:pt>
                <c:pt idx="7">
                  <c:v>39</c:v>
                </c:pt>
                <c:pt idx="8">
                  <c:v>38</c:v>
                </c:pt>
                <c:pt idx="9">
                  <c:v>46</c:v>
                </c:pt>
                <c:pt idx="10">
                  <c:v>37</c:v>
                </c:pt>
              </c:numCache>
            </c:numRef>
          </c:val>
          <c:extLst>
            <c:ext xmlns:c16="http://schemas.microsoft.com/office/drawing/2014/chart" uri="{C3380CC4-5D6E-409C-BE32-E72D297353CC}">
              <c16:uniqueId val="{00000008-6191-478F-BA2F-A775EC5EDBDB}"/>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Viiriäinen </a:t>
            </a:r>
          </a:p>
        </c:rich>
      </c:tx>
      <c:layout>
        <c:manualLayout>
          <c:xMode val="edge"/>
          <c:yMode val="edge"/>
          <c:x val="0.4118836761523260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chemeClr val="accent5">
                <a:lumMod val="40000"/>
                <a:lumOff val="60000"/>
              </a:schemeClr>
            </a:solidFill>
          </c:spPr>
          <c:invertIfNegative val="0"/>
          <c:dPt>
            <c:idx val="7"/>
            <c:invertIfNegative val="0"/>
            <c:bubble3D val="0"/>
            <c:spPr>
              <a:solidFill>
                <a:schemeClr val="accent1">
                  <a:lumMod val="60000"/>
                  <a:lumOff val="40000"/>
                </a:schemeClr>
              </a:solidFill>
            </c:spPr>
            <c:extLst>
              <c:ext xmlns:c16="http://schemas.microsoft.com/office/drawing/2014/chart" uri="{C3380CC4-5D6E-409C-BE32-E72D297353CC}">
                <c16:uniqueId val="{00000001-6B92-433F-8494-DA26CFAFCC53}"/>
              </c:ext>
            </c:extLst>
          </c:dPt>
          <c:dPt>
            <c:idx val="8"/>
            <c:invertIfNegative val="0"/>
            <c:bubble3D val="0"/>
            <c:spPr>
              <a:solidFill>
                <a:schemeClr val="accent1">
                  <a:lumMod val="60000"/>
                  <a:lumOff val="40000"/>
                </a:schemeClr>
              </a:solidFill>
            </c:spPr>
            <c:extLst>
              <c:ext xmlns:c16="http://schemas.microsoft.com/office/drawing/2014/chart" uri="{C3380CC4-5D6E-409C-BE32-E72D297353CC}">
                <c16:uniqueId val="{00000003-6B92-433F-8494-DA26CFAFCC53}"/>
              </c:ext>
            </c:extLst>
          </c:dPt>
          <c:dPt>
            <c:idx val="9"/>
            <c:invertIfNegative val="0"/>
            <c:bubble3D val="0"/>
            <c:spPr>
              <a:solidFill>
                <a:schemeClr val="accent1">
                  <a:lumMod val="60000"/>
                  <a:lumOff val="40000"/>
                </a:schemeClr>
              </a:solidFill>
            </c:spPr>
            <c:extLst>
              <c:ext xmlns:c16="http://schemas.microsoft.com/office/drawing/2014/chart" uri="{C3380CC4-5D6E-409C-BE32-E72D297353CC}">
                <c16:uniqueId val="{00000005-6B92-433F-8494-DA26CFAFCC53}"/>
              </c:ext>
            </c:extLst>
          </c:dPt>
          <c:dPt>
            <c:idx val="10"/>
            <c:invertIfNegative val="0"/>
            <c:bubble3D val="0"/>
            <c:spPr>
              <a:solidFill>
                <a:schemeClr val="accent1">
                  <a:lumMod val="60000"/>
                  <a:lumOff val="40000"/>
                </a:schemeClr>
              </a:solidFill>
            </c:spPr>
            <c:extLst>
              <c:ext xmlns:c16="http://schemas.microsoft.com/office/drawing/2014/chart" uri="{C3380CC4-5D6E-409C-BE32-E72D297353CC}">
                <c16:uniqueId val="{00000007-6B92-433F-8494-DA26CFAFCC53}"/>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aputaulu!$B$2:$L$2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aputaulu!$B$3:$L$3</c:f>
              <c:numCache>
                <c:formatCode>General</c:formatCode>
                <c:ptCount val="11"/>
                <c:pt idx="0" formatCode="0">
                  <c:v>2</c:v>
                </c:pt>
                <c:pt idx="1">
                  <c:v>2</c:v>
                </c:pt>
                <c:pt idx="2">
                  <c:v>3</c:v>
                </c:pt>
                <c:pt idx="3">
                  <c:v>16</c:v>
                </c:pt>
                <c:pt idx="4">
                  <c:v>12</c:v>
                </c:pt>
                <c:pt idx="5">
                  <c:v>10</c:v>
                </c:pt>
                <c:pt idx="6">
                  <c:v>6</c:v>
                </c:pt>
                <c:pt idx="7">
                  <c:v>6</c:v>
                </c:pt>
                <c:pt idx="8">
                  <c:v>2</c:v>
                </c:pt>
                <c:pt idx="9">
                  <c:v>4</c:v>
                </c:pt>
                <c:pt idx="10">
                  <c:v>12</c:v>
                </c:pt>
              </c:numCache>
            </c:numRef>
          </c:val>
          <c:extLst>
            <c:ext xmlns:c16="http://schemas.microsoft.com/office/drawing/2014/chart" uri="{C3380CC4-5D6E-409C-BE32-E72D297353CC}">
              <c16:uniqueId val="{00000008-6B92-433F-8494-DA26CFAFCC53}"/>
            </c:ext>
          </c:extLst>
        </c:ser>
        <c:dLbls>
          <c:showLegendKey val="0"/>
          <c:showVal val="0"/>
          <c:showCatName val="0"/>
          <c:showSerName val="0"/>
          <c:showPercent val="0"/>
          <c:showBubbleSize val="0"/>
        </c:dLbls>
        <c:gapWidth val="30"/>
        <c:axId val="1443762255"/>
        <c:axId val="1"/>
      </c:barChart>
      <c:catAx>
        <c:axId val="144376225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2255"/>
        <c:crosses val="autoZero"/>
        <c:crossBetween val="between"/>
      </c:valAx>
      <c:spPr>
        <a:noFill/>
        <a:ln w="25400">
          <a:noFill/>
        </a:ln>
      </c:spPr>
    </c:plotArea>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Viiriäinen</a:t>
            </a:r>
          </a:p>
        </c:rich>
      </c:tx>
      <c:layout>
        <c:manualLayout>
          <c:xMode val="edge"/>
          <c:yMode val="edge"/>
          <c:x val="0.43014047829572999"/>
          <c:y val="3.8462786127582124E-2"/>
        </c:manualLayout>
      </c:layout>
      <c:overlay val="0"/>
      <c:spPr>
        <a:noFill/>
        <a:ln w="25400">
          <a:noFill/>
        </a:ln>
      </c:spPr>
    </c:title>
    <c:autoTitleDeleted val="0"/>
    <c:plotArea>
      <c:layout>
        <c:manualLayout>
          <c:layoutTarget val="inner"/>
          <c:xMode val="edge"/>
          <c:yMode val="edge"/>
          <c:x val="7.0782610352461903E-2"/>
          <c:y val="0.25175641828962847"/>
          <c:w val="0.9038394860391288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aputaulu!$B$3:$Y$3</c:f>
              <c:numCache>
                <c:formatCode>General</c:formatCode>
                <c:ptCount val="24"/>
                <c:pt idx="0" formatCode="0">
                  <c:v>2</c:v>
                </c:pt>
                <c:pt idx="1">
                  <c:v>2</c:v>
                </c:pt>
                <c:pt idx="2">
                  <c:v>3</c:v>
                </c:pt>
                <c:pt idx="3">
                  <c:v>16</c:v>
                </c:pt>
                <c:pt idx="4">
                  <c:v>12</c:v>
                </c:pt>
                <c:pt idx="5">
                  <c:v>10</c:v>
                </c:pt>
                <c:pt idx="6">
                  <c:v>6</c:v>
                </c:pt>
                <c:pt idx="7">
                  <c:v>6</c:v>
                </c:pt>
                <c:pt idx="8">
                  <c:v>2</c:v>
                </c:pt>
                <c:pt idx="9">
                  <c:v>4</c:v>
                </c:pt>
                <c:pt idx="10">
                  <c:v>12</c:v>
                </c:pt>
                <c:pt idx="11">
                  <c:v>1</c:v>
                </c:pt>
                <c:pt idx="12">
                  <c:v>0</c:v>
                </c:pt>
                <c:pt idx="13">
                  <c:v>8</c:v>
                </c:pt>
                <c:pt idx="14">
                  <c:v>1</c:v>
                </c:pt>
                <c:pt idx="15">
                  <c:v>3</c:v>
                </c:pt>
                <c:pt idx="16">
                  <c:v>4</c:v>
                </c:pt>
                <c:pt idx="17">
                  <c:v>0</c:v>
                </c:pt>
                <c:pt idx="18">
                  <c:v>1</c:v>
                </c:pt>
                <c:pt idx="19">
                  <c:v>6</c:v>
                </c:pt>
                <c:pt idx="20">
                  <c:v>1</c:v>
                </c:pt>
                <c:pt idx="21">
                  <c:v>9</c:v>
                </c:pt>
                <c:pt idx="22">
                  <c:v>3</c:v>
                </c:pt>
                <c:pt idx="23">
                  <c:v>0</c:v>
                </c:pt>
              </c:numCache>
            </c:numRef>
          </c:val>
          <c:extLst>
            <c:ext xmlns:c16="http://schemas.microsoft.com/office/drawing/2014/chart" uri="{C3380CC4-5D6E-409C-BE32-E72D297353CC}">
              <c16:uniqueId val="{00000000-6D68-4613-B1F0-D191D92F11C4}"/>
            </c:ext>
          </c:extLst>
        </c:ser>
        <c:dLbls>
          <c:showLegendKey val="0"/>
          <c:showVal val="0"/>
          <c:showCatName val="0"/>
          <c:showSerName val="0"/>
          <c:showPercent val="0"/>
          <c:showBubbleSize val="0"/>
        </c:dLbls>
        <c:gapWidth val="30"/>
        <c:axId val="1443757679"/>
        <c:axId val="1"/>
      </c:barChart>
      <c:catAx>
        <c:axId val="1443757679"/>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57679"/>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Sinipyrstö</a:t>
            </a:r>
          </a:p>
        </c:rich>
      </c:tx>
      <c:layout>
        <c:manualLayout>
          <c:xMode val="edge"/>
          <c:yMode val="edge"/>
          <c:x val="0.42627262553756018"/>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aputaulu!$B$10:$Y$10</c:f>
              <c:numCache>
                <c:formatCode>General</c:formatCode>
                <c:ptCount val="24"/>
                <c:pt idx="0" formatCode="0">
                  <c:v>16</c:v>
                </c:pt>
                <c:pt idx="1">
                  <c:v>12</c:v>
                </c:pt>
                <c:pt idx="2">
                  <c:v>14</c:v>
                </c:pt>
                <c:pt idx="3">
                  <c:v>5</c:v>
                </c:pt>
                <c:pt idx="4">
                  <c:v>0</c:v>
                </c:pt>
                <c:pt idx="5">
                  <c:v>5</c:v>
                </c:pt>
                <c:pt idx="6">
                  <c:v>8</c:v>
                </c:pt>
                <c:pt idx="7">
                  <c:v>9</c:v>
                </c:pt>
                <c:pt idx="8">
                  <c:v>1</c:v>
                </c:pt>
                <c:pt idx="9">
                  <c:v>73</c:v>
                </c:pt>
                <c:pt idx="10">
                  <c:v>34</c:v>
                </c:pt>
                <c:pt idx="11">
                  <c:v>3</c:v>
                </c:pt>
                <c:pt idx="12">
                  <c:v>54</c:v>
                </c:pt>
                <c:pt idx="13">
                  <c:v>21</c:v>
                </c:pt>
                <c:pt idx="14">
                  <c:v>29</c:v>
                </c:pt>
                <c:pt idx="15">
                  <c:v>10</c:v>
                </c:pt>
                <c:pt idx="16">
                  <c:v>11</c:v>
                </c:pt>
                <c:pt idx="17">
                  <c:v>6</c:v>
                </c:pt>
                <c:pt idx="18">
                  <c:v>15</c:v>
                </c:pt>
                <c:pt idx="19">
                  <c:v>27</c:v>
                </c:pt>
                <c:pt idx="20">
                  <c:v>70</c:v>
                </c:pt>
                <c:pt idx="21">
                  <c:v>159</c:v>
                </c:pt>
                <c:pt idx="22">
                  <c:v>0</c:v>
                </c:pt>
                <c:pt idx="23">
                  <c:v>88</c:v>
                </c:pt>
              </c:numCache>
            </c:numRef>
          </c:val>
          <c:extLst>
            <c:ext xmlns:c16="http://schemas.microsoft.com/office/drawing/2014/chart" uri="{C3380CC4-5D6E-409C-BE32-E72D297353CC}">
              <c16:uniqueId val="{00000000-BBB9-4244-8590-133EEFDD8B50}"/>
            </c:ext>
          </c:extLst>
        </c:ser>
        <c:dLbls>
          <c:showLegendKey val="0"/>
          <c:showVal val="0"/>
          <c:showCatName val="0"/>
          <c:showSerName val="0"/>
          <c:showPercent val="0"/>
          <c:showBubbleSize val="0"/>
        </c:dLbls>
        <c:gapWidth val="30"/>
        <c:axId val="1423598367"/>
        <c:axId val="1"/>
      </c:barChart>
      <c:catAx>
        <c:axId val="1423598367"/>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23598367"/>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Luhtakana</a:t>
            </a:r>
          </a:p>
        </c:rich>
      </c:tx>
      <c:layout>
        <c:manualLayout>
          <c:xMode val="edge"/>
          <c:yMode val="edge"/>
          <c:x val="0.42267538819125167"/>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aputaulu!$B$5:$Y$5</c:f>
              <c:numCache>
                <c:formatCode>General</c:formatCode>
                <c:ptCount val="24"/>
                <c:pt idx="0" formatCode="0">
                  <c:v>3</c:v>
                </c:pt>
                <c:pt idx="1">
                  <c:v>3</c:v>
                </c:pt>
                <c:pt idx="2">
                  <c:v>5</c:v>
                </c:pt>
                <c:pt idx="3">
                  <c:v>8</c:v>
                </c:pt>
                <c:pt idx="4">
                  <c:v>7</c:v>
                </c:pt>
                <c:pt idx="5">
                  <c:v>6</c:v>
                </c:pt>
                <c:pt idx="6">
                  <c:v>7</c:v>
                </c:pt>
                <c:pt idx="7">
                  <c:v>10</c:v>
                </c:pt>
                <c:pt idx="8">
                  <c:v>6</c:v>
                </c:pt>
                <c:pt idx="9">
                  <c:v>14</c:v>
                </c:pt>
                <c:pt idx="10">
                  <c:v>5</c:v>
                </c:pt>
                <c:pt idx="11">
                  <c:v>9</c:v>
                </c:pt>
                <c:pt idx="12">
                  <c:v>15</c:v>
                </c:pt>
                <c:pt idx="13">
                  <c:v>18</c:v>
                </c:pt>
                <c:pt idx="14">
                  <c:v>10</c:v>
                </c:pt>
                <c:pt idx="15">
                  <c:v>14</c:v>
                </c:pt>
                <c:pt idx="16">
                  <c:v>13</c:v>
                </c:pt>
                <c:pt idx="17">
                  <c:v>14</c:v>
                </c:pt>
                <c:pt idx="18">
                  <c:v>22</c:v>
                </c:pt>
                <c:pt idx="19">
                  <c:v>35</c:v>
                </c:pt>
                <c:pt idx="20">
                  <c:v>31</c:v>
                </c:pt>
                <c:pt idx="21">
                  <c:v>19</c:v>
                </c:pt>
                <c:pt idx="22">
                  <c:v>29</c:v>
                </c:pt>
                <c:pt idx="23">
                  <c:v>35</c:v>
                </c:pt>
              </c:numCache>
            </c:numRef>
          </c:val>
          <c:extLst>
            <c:ext xmlns:c16="http://schemas.microsoft.com/office/drawing/2014/chart" uri="{C3380CC4-5D6E-409C-BE32-E72D297353CC}">
              <c16:uniqueId val="{00000000-5E4B-44EA-B4DA-F2F0C4FDF3ED}"/>
            </c:ext>
          </c:extLst>
        </c:ser>
        <c:dLbls>
          <c:showLegendKey val="0"/>
          <c:showVal val="0"/>
          <c:showCatName val="0"/>
          <c:showSerName val="0"/>
          <c:showPercent val="0"/>
          <c:showBubbleSize val="0"/>
        </c:dLbls>
        <c:gapWidth val="30"/>
        <c:axId val="1443756431"/>
        <c:axId val="1"/>
      </c:barChart>
      <c:catAx>
        <c:axId val="144375643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5643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Luhtahuitti</a:t>
            </a:r>
          </a:p>
        </c:rich>
      </c:tx>
      <c:layout>
        <c:manualLayout>
          <c:xMode val="edge"/>
          <c:yMode val="edge"/>
          <c:x val="0.42087676951809738"/>
          <c:y val="3.8597811040259521E-2"/>
        </c:manualLayout>
      </c:layout>
      <c:overlay val="0"/>
      <c:spPr>
        <a:noFill/>
        <a:ln w="25400">
          <a:noFill/>
        </a:ln>
      </c:spPr>
    </c:title>
    <c:autoTitleDeleted val="0"/>
    <c:plotArea>
      <c:layout>
        <c:manualLayout>
          <c:layoutTarget val="inner"/>
          <c:xMode val="edge"/>
          <c:yMode val="edge"/>
          <c:x val="7.0146128253016235E-2"/>
          <c:y val="0.25264021771806233"/>
          <c:w val="0.90470519259659399"/>
          <c:h val="0.57194938177839116"/>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aputaulu!$B$6:$Y$6</c:f>
              <c:numCache>
                <c:formatCode>General</c:formatCode>
                <c:ptCount val="24"/>
                <c:pt idx="0" formatCode="0">
                  <c:v>30</c:v>
                </c:pt>
                <c:pt idx="1">
                  <c:v>37</c:v>
                </c:pt>
                <c:pt idx="2">
                  <c:v>22</c:v>
                </c:pt>
                <c:pt idx="3">
                  <c:v>21</c:v>
                </c:pt>
                <c:pt idx="4">
                  <c:v>23</c:v>
                </c:pt>
                <c:pt idx="5">
                  <c:v>16</c:v>
                </c:pt>
                <c:pt idx="6">
                  <c:v>16</c:v>
                </c:pt>
                <c:pt idx="7">
                  <c:v>13</c:v>
                </c:pt>
                <c:pt idx="8">
                  <c:v>23</c:v>
                </c:pt>
                <c:pt idx="9">
                  <c:v>17</c:v>
                </c:pt>
                <c:pt idx="10">
                  <c:v>30</c:v>
                </c:pt>
                <c:pt idx="11">
                  <c:v>9</c:v>
                </c:pt>
                <c:pt idx="12">
                  <c:v>23</c:v>
                </c:pt>
                <c:pt idx="13">
                  <c:v>38</c:v>
                </c:pt>
                <c:pt idx="14">
                  <c:v>28</c:v>
                </c:pt>
                <c:pt idx="15">
                  <c:v>32</c:v>
                </c:pt>
                <c:pt idx="16">
                  <c:v>34</c:v>
                </c:pt>
                <c:pt idx="17">
                  <c:v>23</c:v>
                </c:pt>
                <c:pt idx="18">
                  <c:v>28</c:v>
                </c:pt>
                <c:pt idx="19">
                  <c:v>35</c:v>
                </c:pt>
                <c:pt idx="20">
                  <c:v>29</c:v>
                </c:pt>
                <c:pt idx="21">
                  <c:v>22</c:v>
                </c:pt>
                <c:pt idx="22">
                  <c:v>23</c:v>
                </c:pt>
                <c:pt idx="23">
                  <c:v>24</c:v>
                </c:pt>
              </c:numCache>
            </c:numRef>
          </c:val>
          <c:extLst>
            <c:ext xmlns:c16="http://schemas.microsoft.com/office/drawing/2014/chart" uri="{C3380CC4-5D6E-409C-BE32-E72D297353CC}">
              <c16:uniqueId val="{00000000-AA7D-4ACA-965A-99DA0FC84F15}"/>
            </c:ext>
          </c:extLst>
        </c:ser>
        <c:dLbls>
          <c:showLegendKey val="0"/>
          <c:showVal val="0"/>
          <c:showCatName val="0"/>
          <c:showSerName val="0"/>
          <c:showPercent val="0"/>
          <c:showBubbleSize val="0"/>
        </c:dLbls>
        <c:gapWidth val="30"/>
        <c:axId val="1443747279"/>
        <c:axId val="1"/>
      </c:barChart>
      <c:catAx>
        <c:axId val="1443747279"/>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47279"/>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Pikkuhuitti</a:t>
            </a:r>
          </a:p>
        </c:rich>
      </c:tx>
      <c:layout>
        <c:manualLayout>
          <c:xMode val="edge"/>
          <c:yMode val="edge"/>
          <c:x val="0.42219592931663341"/>
          <c:y val="3.8597811040259521E-2"/>
        </c:manualLayout>
      </c:layout>
      <c:overlay val="0"/>
      <c:spPr>
        <a:noFill/>
        <a:ln w="25400">
          <a:noFill/>
        </a:ln>
      </c:spPr>
    </c:title>
    <c:autoTitleDeleted val="0"/>
    <c:plotArea>
      <c:layout>
        <c:manualLayout>
          <c:layoutTarget val="inner"/>
          <c:xMode val="edge"/>
          <c:yMode val="edge"/>
          <c:x val="7.5136563691943228E-2"/>
          <c:y val="0.25264021771806233"/>
          <c:w val="0.89984979850112967"/>
          <c:h val="0.57194938177839116"/>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aputaulu!$B$7:$Y$7</c:f>
              <c:numCache>
                <c:formatCode>General</c:formatCode>
                <c:ptCount val="24"/>
                <c:pt idx="0" formatCode="0">
                  <c:v>0</c:v>
                </c:pt>
                <c:pt idx="1">
                  <c:v>1</c:v>
                </c:pt>
                <c:pt idx="2">
                  <c:v>0</c:v>
                </c:pt>
                <c:pt idx="3">
                  <c:v>0</c:v>
                </c:pt>
                <c:pt idx="4">
                  <c:v>2</c:v>
                </c:pt>
                <c:pt idx="5">
                  <c:v>0</c:v>
                </c:pt>
                <c:pt idx="6">
                  <c:v>0</c:v>
                </c:pt>
                <c:pt idx="7">
                  <c:v>0</c:v>
                </c:pt>
                <c:pt idx="8">
                  <c:v>0</c:v>
                </c:pt>
                <c:pt idx="9">
                  <c:v>0</c:v>
                </c:pt>
                <c:pt idx="10">
                  <c:v>0</c:v>
                </c:pt>
                <c:pt idx="11">
                  <c:v>0</c:v>
                </c:pt>
                <c:pt idx="12">
                  <c:v>0</c:v>
                </c:pt>
                <c:pt idx="13">
                  <c:v>0</c:v>
                </c:pt>
                <c:pt idx="14">
                  <c:v>0</c:v>
                </c:pt>
                <c:pt idx="15">
                  <c:v>2</c:v>
                </c:pt>
                <c:pt idx="16">
                  <c:v>0</c:v>
                </c:pt>
                <c:pt idx="17">
                  <c:v>0</c:v>
                </c:pt>
                <c:pt idx="18">
                  <c:v>0</c:v>
                </c:pt>
                <c:pt idx="19">
                  <c:v>0</c:v>
                </c:pt>
                <c:pt idx="20">
                  <c:v>0</c:v>
                </c:pt>
                <c:pt idx="21">
                  <c:v>0</c:v>
                </c:pt>
                <c:pt idx="22">
                  <c:v>1</c:v>
                </c:pt>
                <c:pt idx="23">
                  <c:v>0</c:v>
                </c:pt>
              </c:numCache>
            </c:numRef>
          </c:val>
          <c:extLst>
            <c:ext xmlns:c16="http://schemas.microsoft.com/office/drawing/2014/chart" uri="{C3380CC4-5D6E-409C-BE32-E72D297353CC}">
              <c16:uniqueId val="{00000000-81F2-4235-B1DD-1EC5B6D1B0FE}"/>
            </c:ext>
          </c:extLst>
        </c:ser>
        <c:dLbls>
          <c:showLegendKey val="0"/>
          <c:showVal val="0"/>
          <c:showCatName val="0"/>
          <c:showSerName val="0"/>
          <c:showPercent val="0"/>
          <c:showBubbleSize val="0"/>
        </c:dLbls>
        <c:gapWidth val="30"/>
        <c:axId val="1443748111"/>
        <c:axId val="1"/>
      </c:barChart>
      <c:catAx>
        <c:axId val="144374811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4811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Ruisrääkkä</a:t>
            </a:r>
          </a:p>
        </c:rich>
      </c:tx>
      <c:layout>
        <c:manualLayout>
          <c:xMode val="edge"/>
          <c:yMode val="edge"/>
          <c:x val="0.42040696351444429"/>
          <c:y val="3.8462786127582124E-2"/>
        </c:manualLayout>
      </c:layout>
      <c:overlay val="0"/>
      <c:spPr>
        <a:noFill/>
        <a:ln w="25400">
          <a:noFill/>
        </a:ln>
      </c:spPr>
    </c:title>
    <c:autoTitleDeleted val="0"/>
    <c:plotArea>
      <c:layout>
        <c:manualLayout>
          <c:layoutTarget val="inner"/>
          <c:xMode val="edge"/>
          <c:yMode val="edge"/>
          <c:x val="8.0503461098510601E-2"/>
          <c:y val="0.25175641828962847"/>
          <c:w val="0.8944829010945623"/>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aputaulu!$B$8:$Y$8</c:f>
              <c:numCache>
                <c:formatCode>General</c:formatCode>
                <c:ptCount val="24"/>
                <c:pt idx="0" formatCode="0">
                  <c:v>294</c:v>
                </c:pt>
                <c:pt idx="1">
                  <c:v>53</c:v>
                </c:pt>
                <c:pt idx="2">
                  <c:v>37</c:v>
                </c:pt>
                <c:pt idx="3">
                  <c:v>10</c:v>
                </c:pt>
                <c:pt idx="4">
                  <c:v>19</c:v>
                </c:pt>
                <c:pt idx="5">
                  <c:v>15</c:v>
                </c:pt>
                <c:pt idx="6">
                  <c:v>32</c:v>
                </c:pt>
                <c:pt idx="7">
                  <c:v>92</c:v>
                </c:pt>
                <c:pt idx="8">
                  <c:v>17</c:v>
                </c:pt>
                <c:pt idx="9">
                  <c:v>34</c:v>
                </c:pt>
                <c:pt idx="10">
                  <c:v>70</c:v>
                </c:pt>
                <c:pt idx="11">
                  <c:v>8</c:v>
                </c:pt>
                <c:pt idx="12">
                  <c:v>36</c:v>
                </c:pt>
                <c:pt idx="13">
                  <c:v>149</c:v>
                </c:pt>
                <c:pt idx="14">
                  <c:v>58</c:v>
                </c:pt>
                <c:pt idx="15">
                  <c:v>24</c:v>
                </c:pt>
                <c:pt idx="16">
                  <c:v>50</c:v>
                </c:pt>
                <c:pt idx="17">
                  <c:v>20</c:v>
                </c:pt>
                <c:pt idx="18">
                  <c:v>23</c:v>
                </c:pt>
                <c:pt idx="19">
                  <c:v>25</c:v>
                </c:pt>
                <c:pt idx="20">
                  <c:v>54</c:v>
                </c:pt>
                <c:pt idx="21">
                  <c:v>25</c:v>
                </c:pt>
                <c:pt idx="22">
                  <c:v>44</c:v>
                </c:pt>
                <c:pt idx="23">
                  <c:v>71</c:v>
                </c:pt>
              </c:numCache>
            </c:numRef>
          </c:val>
          <c:extLst>
            <c:ext xmlns:c16="http://schemas.microsoft.com/office/drawing/2014/chart" uri="{C3380CC4-5D6E-409C-BE32-E72D297353CC}">
              <c16:uniqueId val="{00000000-E2A3-476C-A7A7-6529D6BB4977}"/>
            </c:ext>
          </c:extLst>
        </c:ser>
        <c:dLbls>
          <c:showLegendKey val="0"/>
          <c:showVal val="0"/>
          <c:showCatName val="0"/>
          <c:showSerName val="0"/>
          <c:showPercent val="0"/>
          <c:showBubbleSize val="0"/>
        </c:dLbls>
        <c:gapWidth val="30"/>
        <c:axId val="1443756847"/>
        <c:axId val="1"/>
      </c:barChart>
      <c:catAx>
        <c:axId val="1443756847"/>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56847"/>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Satakieli</a:t>
            </a:r>
          </a:p>
        </c:rich>
      </c:tx>
      <c:layout>
        <c:manualLayout>
          <c:xMode val="edge"/>
          <c:yMode val="edge"/>
          <c:x val="0.44008558733852465"/>
          <c:y val="3.8462786127582124E-2"/>
        </c:manualLayout>
      </c:layout>
      <c:overlay val="0"/>
      <c:spPr>
        <a:noFill/>
        <a:ln w="25400">
          <a:noFill/>
        </a:ln>
      </c:spPr>
    </c:title>
    <c:autoTitleDeleted val="0"/>
    <c:plotArea>
      <c:layout>
        <c:manualLayout>
          <c:layoutTarget val="inner"/>
          <c:xMode val="edge"/>
          <c:yMode val="edge"/>
          <c:x val="8.0503461098510601E-2"/>
          <c:y val="0.25175641828962847"/>
          <c:w val="0.8944829010945623"/>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aputaulu!$B$9:$Y$9</c:f>
              <c:numCache>
                <c:formatCode>General</c:formatCode>
                <c:ptCount val="24"/>
                <c:pt idx="0" formatCode="0">
                  <c:v>27</c:v>
                </c:pt>
                <c:pt idx="1">
                  <c:v>13</c:v>
                </c:pt>
                <c:pt idx="2">
                  <c:v>15</c:v>
                </c:pt>
                <c:pt idx="3">
                  <c:v>59</c:v>
                </c:pt>
                <c:pt idx="4">
                  <c:v>18</c:v>
                </c:pt>
                <c:pt idx="5">
                  <c:v>16</c:v>
                </c:pt>
                <c:pt idx="6">
                  <c:v>11</c:v>
                </c:pt>
                <c:pt idx="7">
                  <c:v>29</c:v>
                </c:pt>
                <c:pt idx="8">
                  <c:v>9</c:v>
                </c:pt>
                <c:pt idx="9">
                  <c:v>11</c:v>
                </c:pt>
                <c:pt idx="10">
                  <c:v>59</c:v>
                </c:pt>
                <c:pt idx="11">
                  <c:v>9</c:v>
                </c:pt>
                <c:pt idx="12">
                  <c:v>46</c:v>
                </c:pt>
                <c:pt idx="13">
                  <c:v>89</c:v>
                </c:pt>
                <c:pt idx="14">
                  <c:v>30</c:v>
                </c:pt>
                <c:pt idx="15">
                  <c:v>21</c:v>
                </c:pt>
                <c:pt idx="16">
                  <c:v>34</c:v>
                </c:pt>
                <c:pt idx="17">
                  <c:v>5</c:v>
                </c:pt>
                <c:pt idx="18">
                  <c:v>22</c:v>
                </c:pt>
                <c:pt idx="19">
                  <c:v>17</c:v>
                </c:pt>
                <c:pt idx="20">
                  <c:v>14</c:v>
                </c:pt>
                <c:pt idx="21">
                  <c:v>34</c:v>
                </c:pt>
                <c:pt idx="22">
                  <c:v>7</c:v>
                </c:pt>
                <c:pt idx="23">
                  <c:v>23</c:v>
                </c:pt>
              </c:numCache>
            </c:numRef>
          </c:val>
          <c:extLst>
            <c:ext xmlns:c16="http://schemas.microsoft.com/office/drawing/2014/chart" uri="{C3380CC4-5D6E-409C-BE32-E72D297353CC}">
              <c16:uniqueId val="{00000000-20B2-42A8-BAEC-89F0ACE6F43C}"/>
            </c:ext>
          </c:extLst>
        </c:ser>
        <c:dLbls>
          <c:showLegendKey val="0"/>
          <c:showVal val="0"/>
          <c:showCatName val="0"/>
          <c:showSerName val="0"/>
          <c:showPercent val="0"/>
          <c:showBubbleSize val="0"/>
        </c:dLbls>
        <c:gapWidth val="30"/>
        <c:axId val="1443757263"/>
        <c:axId val="1"/>
      </c:barChart>
      <c:catAx>
        <c:axId val="144375726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5726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Sinipyrstö</a:t>
            </a:r>
          </a:p>
        </c:rich>
      </c:tx>
      <c:layout>
        <c:manualLayout>
          <c:xMode val="edge"/>
          <c:yMode val="edge"/>
          <c:x val="0.42756282672320078"/>
          <c:y val="3.8462786127582124E-2"/>
        </c:manualLayout>
      </c:layout>
      <c:overlay val="0"/>
      <c:spPr>
        <a:noFill/>
        <a:ln w="25400">
          <a:noFill/>
        </a:ln>
      </c:spPr>
    </c:title>
    <c:autoTitleDeleted val="0"/>
    <c:plotArea>
      <c:layout>
        <c:manualLayout>
          <c:layoutTarget val="inner"/>
          <c:xMode val="edge"/>
          <c:yMode val="edge"/>
          <c:x val="6.9769666285375856E-2"/>
          <c:y val="0.25175641828962847"/>
          <c:w val="0.90521669590769704"/>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aputaulu!$B$10:$Y$10</c:f>
              <c:numCache>
                <c:formatCode>General</c:formatCode>
                <c:ptCount val="24"/>
                <c:pt idx="0" formatCode="0">
                  <c:v>16</c:v>
                </c:pt>
                <c:pt idx="1">
                  <c:v>12</c:v>
                </c:pt>
                <c:pt idx="2">
                  <c:v>14</c:v>
                </c:pt>
                <c:pt idx="3">
                  <c:v>5</c:v>
                </c:pt>
                <c:pt idx="4">
                  <c:v>0</c:v>
                </c:pt>
                <c:pt idx="5">
                  <c:v>5</c:v>
                </c:pt>
                <c:pt idx="6">
                  <c:v>8</c:v>
                </c:pt>
                <c:pt idx="7">
                  <c:v>9</c:v>
                </c:pt>
                <c:pt idx="8">
                  <c:v>1</c:v>
                </c:pt>
                <c:pt idx="9">
                  <c:v>73</c:v>
                </c:pt>
                <c:pt idx="10">
                  <c:v>34</c:v>
                </c:pt>
                <c:pt idx="11">
                  <c:v>3</c:v>
                </c:pt>
                <c:pt idx="12">
                  <c:v>54</c:v>
                </c:pt>
                <c:pt idx="13">
                  <c:v>21</c:v>
                </c:pt>
                <c:pt idx="14">
                  <c:v>29</c:v>
                </c:pt>
                <c:pt idx="15">
                  <c:v>10</c:v>
                </c:pt>
                <c:pt idx="16">
                  <c:v>11</c:v>
                </c:pt>
                <c:pt idx="17">
                  <c:v>6</c:v>
                </c:pt>
                <c:pt idx="18">
                  <c:v>15</c:v>
                </c:pt>
                <c:pt idx="19">
                  <c:v>27</c:v>
                </c:pt>
                <c:pt idx="20">
                  <c:v>70</c:v>
                </c:pt>
                <c:pt idx="21">
                  <c:v>159</c:v>
                </c:pt>
                <c:pt idx="22">
                  <c:v>0</c:v>
                </c:pt>
                <c:pt idx="23">
                  <c:v>88</c:v>
                </c:pt>
              </c:numCache>
            </c:numRef>
          </c:val>
          <c:extLst>
            <c:ext xmlns:c16="http://schemas.microsoft.com/office/drawing/2014/chart" uri="{C3380CC4-5D6E-409C-BE32-E72D297353CC}">
              <c16:uniqueId val="{00000000-F972-457F-9F51-5BA9944BF31E}"/>
            </c:ext>
          </c:extLst>
        </c:ser>
        <c:dLbls>
          <c:showLegendKey val="0"/>
          <c:showVal val="0"/>
          <c:showCatName val="0"/>
          <c:showSerName val="0"/>
          <c:showPercent val="0"/>
          <c:showBubbleSize val="0"/>
        </c:dLbls>
        <c:gapWidth val="30"/>
        <c:axId val="1443749359"/>
        <c:axId val="1"/>
      </c:barChart>
      <c:catAx>
        <c:axId val="1443749359"/>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49359"/>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Pensassirkkalintu </a:t>
            </a:r>
          </a:p>
        </c:rich>
      </c:tx>
      <c:layout>
        <c:manualLayout>
          <c:xMode val="edge"/>
          <c:yMode val="edge"/>
          <c:x val="0.37568281845971618"/>
          <c:y val="3.8597811040259521E-2"/>
        </c:manualLayout>
      </c:layout>
      <c:overlay val="0"/>
      <c:spPr>
        <a:noFill/>
        <a:ln w="25400">
          <a:noFill/>
        </a:ln>
      </c:spPr>
    </c:title>
    <c:autoTitleDeleted val="0"/>
    <c:plotArea>
      <c:layout>
        <c:manualLayout>
          <c:layoutTarget val="inner"/>
          <c:xMode val="edge"/>
          <c:yMode val="edge"/>
          <c:x val="7.5136563691943228E-2"/>
          <c:y val="0.25264021771806233"/>
          <c:w val="0.89984979850112967"/>
          <c:h val="0.57194938177839116"/>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aputaulu!$B$11:$Y$11</c:f>
              <c:numCache>
                <c:formatCode>General</c:formatCode>
                <c:ptCount val="24"/>
                <c:pt idx="0" formatCode="0">
                  <c:v>3</c:v>
                </c:pt>
                <c:pt idx="1">
                  <c:v>0</c:v>
                </c:pt>
                <c:pt idx="2">
                  <c:v>1</c:v>
                </c:pt>
                <c:pt idx="3">
                  <c:v>1</c:v>
                </c:pt>
                <c:pt idx="4">
                  <c:v>1</c:v>
                </c:pt>
                <c:pt idx="5">
                  <c:v>0</c:v>
                </c:pt>
                <c:pt idx="6">
                  <c:v>0</c:v>
                </c:pt>
                <c:pt idx="7">
                  <c:v>0</c:v>
                </c:pt>
                <c:pt idx="8">
                  <c:v>0</c:v>
                </c:pt>
                <c:pt idx="9">
                  <c:v>0</c:v>
                </c:pt>
                <c:pt idx="10">
                  <c:v>0</c:v>
                </c:pt>
                <c:pt idx="11">
                  <c:v>0</c:v>
                </c:pt>
                <c:pt idx="12">
                  <c:v>0</c:v>
                </c:pt>
                <c:pt idx="13">
                  <c:v>0</c:v>
                </c:pt>
                <c:pt idx="14">
                  <c:v>0</c:v>
                </c:pt>
                <c:pt idx="15">
                  <c:v>1</c:v>
                </c:pt>
                <c:pt idx="16">
                  <c:v>0</c:v>
                </c:pt>
                <c:pt idx="17">
                  <c:v>0</c:v>
                </c:pt>
                <c:pt idx="18">
                  <c:v>0</c:v>
                </c:pt>
                <c:pt idx="19">
                  <c:v>0</c:v>
                </c:pt>
                <c:pt idx="20">
                  <c:v>1</c:v>
                </c:pt>
                <c:pt idx="21">
                  <c:v>0</c:v>
                </c:pt>
                <c:pt idx="22">
                  <c:v>0</c:v>
                </c:pt>
                <c:pt idx="23">
                  <c:v>1</c:v>
                </c:pt>
              </c:numCache>
            </c:numRef>
          </c:val>
          <c:extLst>
            <c:ext xmlns:c16="http://schemas.microsoft.com/office/drawing/2014/chart" uri="{C3380CC4-5D6E-409C-BE32-E72D297353CC}">
              <c16:uniqueId val="{00000000-F63B-4B6C-B1FA-A8B5AC4823C6}"/>
            </c:ext>
          </c:extLst>
        </c:ser>
        <c:dLbls>
          <c:showLegendKey val="0"/>
          <c:showVal val="0"/>
          <c:showCatName val="0"/>
          <c:showSerName val="0"/>
          <c:showPercent val="0"/>
          <c:showBubbleSize val="0"/>
        </c:dLbls>
        <c:gapWidth val="30"/>
        <c:axId val="1443758927"/>
        <c:axId val="1"/>
      </c:barChart>
      <c:catAx>
        <c:axId val="1443758927"/>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58927"/>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Viirusirkkalintu </a:t>
            </a:r>
          </a:p>
        </c:rich>
      </c:tx>
      <c:layout>
        <c:manualLayout>
          <c:xMode val="edge"/>
          <c:yMode val="edge"/>
          <c:x val="0.3917835106794183"/>
          <c:y val="3.8597811040259521E-2"/>
        </c:manualLayout>
      </c:layout>
      <c:overlay val="0"/>
      <c:spPr>
        <a:noFill/>
        <a:ln w="25400">
          <a:noFill/>
        </a:ln>
      </c:spPr>
    </c:title>
    <c:autoTitleDeleted val="0"/>
    <c:plotArea>
      <c:layout>
        <c:manualLayout>
          <c:layoutTarget val="inner"/>
          <c:xMode val="edge"/>
          <c:yMode val="edge"/>
          <c:x val="6.9769666285375856E-2"/>
          <c:y val="0.25264021771806233"/>
          <c:w val="0.90521669590769704"/>
          <c:h val="0.57194938177839116"/>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aputaulu!$B$12:$Y$12</c:f>
              <c:numCache>
                <c:formatCode>General</c:formatCode>
                <c:ptCount val="24"/>
                <c:pt idx="0" formatCode="0">
                  <c:v>20</c:v>
                </c:pt>
                <c:pt idx="1">
                  <c:v>17</c:v>
                </c:pt>
                <c:pt idx="2">
                  <c:v>11</c:v>
                </c:pt>
                <c:pt idx="3">
                  <c:v>8</c:v>
                </c:pt>
                <c:pt idx="4">
                  <c:v>14</c:v>
                </c:pt>
                <c:pt idx="5">
                  <c:v>12</c:v>
                </c:pt>
                <c:pt idx="6">
                  <c:v>12</c:v>
                </c:pt>
                <c:pt idx="7">
                  <c:v>19</c:v>
                </c:pt>
                <c:pt idx="8">
                  <c:v>8</c:v>
                </c:pt>
                <c:pt idx="9">
                  <c:v>26</c:v>
                </c:pt>
                <c:pt idx="10">
                  <c:v>10</c:v>
                </c:pt>
                <c:pt idx="11">
                  <c:v>11</c:v>
                </c:pt>
                <c:pt idx="12">
                  <c:v>19</c:v>
                </c:pt>
                <c:pt idx="13">
                  <c:v>29</c:v>
                </c:pt>
                <c:pt idx="14">
                  <c:v>9</c:v>
                </c:pt>
                <c:pt idx="15">
                  <c:v>15</c:v>
                </c:pt>
                <c:pt idx="16">
                  <c:v>11</c:v>
                </c:pt>
                <c:pt idx="17">
                  <c:v>4</c:v>
                </c:pt>
                <c:pt idx="18">
                  <c:v>4</c:v>
                </c:pt>
                <c:pt idx="19">
                  <c:v>13</c:v>
                </c:pt>
                <c:pt idx="20">
                  <c:v>13</c:v>
                </c:pt>
                <c:pt idx="21">
                  <c:v>7</c:v>
                </c:pt>
                <c:pt idx="22">
                  <c:v>7</c:v>
                </c:pt>
                <c:pt idx="23">
                  <c:v>7</c:v>
                </c:pt>
              </c:numCache>
            </c:numRef>
          </c:val>
          <c:extLst>
            <c:ext xmlns:c16="http://schemas.microsoft.com/office/drawing/2014/chart" uri="{C3380CC4-5D6E-409C-BE32-E72D297353CC}">
              <c16:uniqueId val="{00000000-111B-48F2-B8C7-4D66BC8C2CAC}"/>
            </c:ext>
          </c:extLst>
        </c:ser>
        <c:dLbls>
          <c:showLegendKey val="0"/>
          <c:showVal val="0"/>
          <c:showCatName val="0"/>
          <c:showSerName val="0"/>
          <c:showPercent val="0"/>
          <c:showBubbleSize val="0"/>
        </c:dLbls>
        <c:gapWidth val="30"/>
        <c:axId val="1443743951"/>
        <c:axId val="1"/>
      </c:barChart>
      <c:catAx>
        <c:axId val="144374395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4395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Viitasirkkalintu </a:t>
            </a:r>
          </a:p>
        </c:rich>
      </c:tx>
      <c:layout>
        <c:manualLayout>
          <c:xMode val="edge"/>
          <c:yMode val="edge"/>
          <c:x val="0.39357247648160743"/>
          <c:y val="3.8462786127582124E-2"/>
        </c:manualLayout>
      </c:layout>
      <c:overlay val="0"/>
      <c:spPr>
        <a:noFill/>
        <a:ln w="25400">
          <a:noFill/>
        </a:ln>
      </c:spPr>
    </c:title>
    <c:autoTitleDeleted val="0"/>
    <c:plotArea>
      <c:layout>
        <c:manualLayout>
          <c:layoutTarget val="inner"/>
          <c:xMode val="edge"/>
          <c:yMode val="edge"/>
          <c:x val="5.9035871472241111E-2"/>
          <c:y val="0.25175641828962847"/>
          <c:w val="0.9159504907208317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aputaulu!$B$13:$Y$13</c:f>
              <c:numCache>
                <c:formatCode>General</c:formatCode>
                <c:ptCount val="24"/>
                <c:pt idx="0" formatCode="0">
                  <c:v>0</c:v>
                </c:pt>
                <c:pt idx="1">
                  <c:v>0</c:v>
                </c:pt>
                <c:pt idx="2">
                  <c:v>1</c:v>
                </c:pt>
                <c:pt idx="3">
                  <c:v>0</c:v>
                </c:pt>
                <c:pt idx="4">
                  <c:v>0</c:v>
                </c:pt>
                <c:pt idx="5">
                  <c:v>2</c:v>
                </c:pt>
                <c:pt idx="6">
                  <c:v>0</c:v>
                </c:pt>
                <c:pt idx="7">
                  <c:v>5</c:v>
                </c:pt>
                <c:pt idx="8">
                  <c:v>1</c:v>
                </c:pt>
                <c:pt idx="9">
                  <c:v>0</c:v>
                </c:pt>
                <c:pt idx="10">
                  <c:v>7</c:v>
                </c:pt>
                <c:pt idx="11">
                  <c:v>0</c:v>
                </c:pt>
                <c:pt idx="12">
                  <c:v>0</c:v>
                </c:pt>
                <c:pt idx="13">
                  <c:v>6</c:v>
                </c:pt>
                <c:pt idx="14">
                  <c:v>3</c:v>
                </c:pt>
                <c:pt idx="15">
                  <c:v>1</c:v>
                </c:pt>
                <c:pt idx="16">
                  <c:v>1</c:v>
                </c:pt>
                <c:pt idx="17">
                  <c:v>0</c:v>
                </c:pt>
                <c:pt idx="18">
                  <c:v>1</c:v>
                </c:pt>
                <c:pt idx="19">
                  <c:v>0</c:v>
                </c:pt>
                <c:pt idx="20">
                  <c:v>1</c:v>
                </c:pt>
                <c:pt idx="21">
                  <c:v>1</c:v>
                </c:pt>
                <c:pt idx="22">
                  <c:v>1</c:v>
                </c:pt>
                <c:pt idx="23">
                  <c:v>6</c:v>
                </c:pt>
              </c:numCache>
            </c:numRef>
          </c:val>
          <c:extLst>
            <c:ext xmlns:c16="http://schemas.microsoft.com/office/drawing/2014/chart" uri="{C3380CC4-5D6E-409C-BE32-E72D297353CC}">
              <c16:uniqueId val="{00000000-79ED-4462-AB5E-F197EF57B71E}"/>
            </c:ext>
          </c:extLst>
        </c:ser>
        <c:dLbls>
          <c:showLegendKey val="0"/>
          <c:showVal val="0"/>
          <c:showCatName val="0"/>
          <c:showSerName val="0"/>
          <c:showPercent val="0"/>
          <c:showBubbleSize val="0"/>
        </c:dLbls>
        <c:gapWidth val="30"/>
        <c:axId val="1443751439"/>
        <c:axId val="1"/>
      </c:barChart>
      <c:catAx>
        <c:axId val="1443751439"/>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51439"/>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Ruokosirkkalintu </a:t>
            </a:r>
          </a:p>
        </c:rich>
      </c:tx>
      <c:layout>
        <c:manualLayout>
          <c:xMode val="edge"/>
          <c:yMode val="edge"/>
          <c:x val="0.38104971586628356"/>
          <c:y val="3.8462786127582124E-2"/>
        </c:manualLayout>
      </c:layout>
      <c:overlay val="0"/>
      <c:spPr>
        <a:noFill/>
        <a:ln w="25400">
          <a:noFill/>
        </a:ln>
      </c:spPr>
    </c:title>
    <c:autoTitleDeleted val="0"/>
    <c:plotArea>
      <c:layout>
        <c:manualLayout>
          <c:layoutTarget val="inner"/>
          <c:xMode val="edge"/>
          <c:yMode val="edge"/>
          <c:x val="7.5136563691943228E-2"/>
          <c:y val="0.25175641828962847"/>
          <c:w val="0.89984979850112967"/>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aputaulu!$B$14:$Y$14</c:f>
              <c:numCache>
                <c:formatCode>General</c:formatCode>
                <c:ptCount val="24"/>
                <c:pt idx="0" formatCode="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pt idx="17">
                  <c:v>1</c:v>
                </c:pt>
                <c:pt idx="18">
                  <c:v>0</c:v>
                </c:pt>
                <c:pt idx="19">
                  <c:v>0</c:v>
                </c:pt>
                <c:pt idx="20">
                  <c:v>0</c:v>
                </c:pt>
                <c:pt idx="21">
                  <c:v>0</c:v>
                </c:pt>
                <c:pt idx="22">
                  <c:v>1</c:v>
                </c:pt>
                <c:pt idx="23">
                  <c:v>0</c:v>
                </c:pt>
              </c:numCache>
            </c:numRef>
          </c:val>
          <c:extLst>
            <c:ext xmlns:c16="http://schemas.microsoft.com/office/drawing/2014/chart" uri="{C3380CC4-5D6E-409C-BE32-E72D297353CC}">
              <c16:uniqueId val="{00000000-BC03-4953-A31E-C5DE3226AEA6}"/>
            </c:ext>
          </c:extLst>
        </c:ser>
        <c:dLbls>
          <c:showLegendKey val="0"/>
          <c:showVal val="0"/>
          <c:showCatName val="0"/>
          <c:showSerName val="0"/>
          <c:showPercent val="0"/>
          <c:showBubbleSize val="0"/>
        </c:dLbls>
        <c:gapWidth val="30"/>
        <c:axId val="1443746031"/>
        <c:axId val="1"/>
      </c:barChart>
      <c:catAx>
        <c:axId val="144374603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4603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41984272479018E-2"/>
          <c:y val="9.0912039937921393E-2"/>
          <c:w val="0.89930933657713119"/>
          <c:h val="0.73428955334474966"/>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aputaulu!$B$11:$Y$11</c:f>
              <c:numCache>
                <c:formatCode>General</c:formatCode>
                <c:ptCount val="24"/>
                <c:pt idx="0" formatCode="0">
                  <c:v>3</c:v>
                </c:pt>
                <c:pt idx="1">
                  <c:v>0</c:v>
                </c:pt>
                <c:pt idx="2">
                  <c:v>1</c:v>
                </c:pt>
                <c:pt idx="3">
                  <c:v>1</c:v>
                </c:pt>
                <c:pt idx="4">
                  <c:v>1</c:v>
                </c:pt>
                <c:pt idx="5">
                  <c:v>0</c:v>
                </c:pt>
                <c:pt idx="6">
                  <c:v>0</c:v>
                </c:pt>
                <c:pt idx="7">
                  <c:v>0</c:v>
                </c:pt>
                <c:pt idx="8">
                  <c:v>0</c:v>
                </c:pt>
                <c:pt idx="9">
                  <c:v>0</c:v>
                </c:pt>
                <c:pt idx="10">
                  <c:v>0</c:v>
                </c:pt>
                <c:pt idx="11">
                  <c:v>0</c:v>
                </c:pt>
                <c:pt idx="12">
                  <c:v>0</c:v>
                </c:pt>
                <c:pt idx="13">
                  <c:v>0</c:v>
                </c:pt>
                <c:pt idx="14">
                  <c:v>0</c:v>
                </c:pt>
                <c:pt idx="15">
                  <c:v>1</c:v>
                </c:pt>
                <c:pt idx="16">
                  <c:v>0</c:v>
                </c:pt>
                <c:pt idx="17">
                  <c:v>0</c:v>
                </c:pt>
                <c:pt idx="18">
                  <c:v>0</c:v>
                </c:pt>
                <c:pt idx="19">
                  <c:v>0</c:v>
                </c:pt>
                <c:pt idx="20">
                  <c:v>1</c:v>
                </c:pt>
                <c:pt idx="21">
                  <c:v>0</c:v>
                </c:pt>
                <c:pt idx="22">
                  <c:v>0</c:v>
                </c:pt>
                <c:pt idx="23">
                  <c:v>1</c:v>
                </c:pt>
              </c:numCache>
            </c:numRef>
          </c:val>
          <c:extLst>
            <c:ext xmlns:c16="http://schemas.microsoft.com/office/drawing/2014/chart" uri="{C3380CC4-5D6E-409C-BE32-E72D297353CC}">
              <c16:uniqueId val="{00000000-97A1-4CCB-8F21-27787037CACF}"/>
            </c:ext>
          </c:extLst>
        </c:ser>
        <c:dLbls>
          <c:showLegendKey val="0"/>
          <c:showVal val="0"/>
          <c:showCatName val="0"/>
          <c:showSerName val="0"/>
          <c:showPercent val="0"/>
          <c:showBubbleSize val="0"/>
        </c:dLbls>
        <c:gapWidth val="30"/>
        <c:axId val="1423599615"/>
        <c:axId val="1"/>
      </c:barChart>
      <c:catAx>
        <c:axId val="142359961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2359961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Rytikerttunen</a:t>
            </a:r>
          </a:p>
        </c:rich>
      </c:tx>
      <c:layout>
        <c:manualLayout>
          <c:xMode val="edge"/>
          <c:yMode val="edge"/>
          <c:x val="0.40251730549255305"/>
          <c:y val="3.8462786127582124E-2"/>
        </c:manualLayout>
      </c:layout>
      <c:overlay val="0"/>
      <c:spPr>
        <a:noFill/>
        <a:ln w="25400">
          <a:noFill/>
        </a:ln>
      </c:spPr>
    </c:title>
    <c:autoTitleDeleted val="0"/>
    <c:plotArea>
      <c:layout>
        <c:manualLayout>
          <c:layoutTarget val="inner"/>
          <c:xMode val="edge"/>
          <c:yMode val="edge"/>
          <c:x val="7.5136563691943228E-2"/>
          <c:y val="0.25175641828962847"/>
          <c:w val="0.89984979850112967"/>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aputaulu!$B$15:$Y$15</c:f>
              <c:numCache>
                <c:formatCode>General</c:formatCode>
                <c:ptCount val="24"/>
                <c:pt idx="0" formatCode="0">
                  <c:v>0</c:v>
                </c:pt>
                <c:pt idx="1">
                  <c:v>0</c:v>
                </c:pt>
                <c:pt idx="2">
                  <c:v>0</c:v>
                </c:pt>
                <c:pt idx="3">
                  <c:v>0</c:v>
                </c:pt>
                <c:pt idx="4">
                  <c:v>0</c:v>
                </c:pt>
                <c:pt idx="5">
                  <c:v>0</c:v>
                </c:pt>
                <c:pt idx="6">
                  <c:v>0</c:v>
                </c:pt>
                <c:pt idx="7">
                  <c:v>0</c:v>
                </c:pt>
                <c:pt idx="8">
                  <c:v>0</c:v>
                </c:pt>
                <c:pt idx="9">
                  <c:v>0</c:v>
                </c:pt>
                <c:pt idx="10">
                  <c:v>0</c:v>
                </c:pt>
                <c:pt idx="11">
                  <c:v>0</c:v>
                </c:pt>
                <c:pt idx="12">
                  <c:v>0</c:v>
                </c:pt>
                <c:pt idx="13">
                  <c:v>2</c:v>
                </c:pt>
                <c:pt idx="14">
                  <c:v>0</c:v>
                </c:pt>
                <c:pt idx="15">
                  <c:v>0</c:v>
                </c:pt>
                <c:pt idx="16">
                  <c:v>1</c:v>
                </c:pt>
                <c:pt idx="17">
                  <c:v>0</c:v>
                </c:pt>
                <c:pt idx="18">
                  <c:v>0</c:v>
                </c:pt>
                <c:pt idx="19">
                  <c:v>1</c:v>
                </c:pt>
                <c:pt idx="20">
                  <c:v>0</c:v>
                </c:pt>
                <c:pt idx="21">
                  <c:v>0</c:v>
                </c:pt>
                <c:pt idx="22">
                  <c:v>0</c:v>
                </c:pt>
                <c:pt idx="23">
                  <c:v>0</c:v>
                </c:pt>
              </c:numCache>
            </c:numRef>
          </c:val>
          <c:extLst>
            <c:ext xmlns:c16="http://schemas.microsoft.com/office/drawing/2014/chart" uri="{C3380CC4-5D6E-409C-BE32-E72D297353CC}">
              <c16:uniqueId val="{00000000-B165-4261-A7BC-29067B24781E}"/>
            </c:ext>
          </c:extLst>
        </c:ser>
        <c:dLbls>
          <c:showLegendKey val="0"/>
          <c:showVal val="0"/>
          <c:showCatName val="0"/>
          <c:showSerName val="0"/>
          <c:showPercent val="0"/>
          <c:showBubbleSize val="0"/>
        </c:dLbls>
        <c:gapWidth val="30"/>
        <c:axId val="1443748527"/>
        <c:axId val="1"/>
      </c:barChart>
      <c:catAx>
        <c:axId val="1443748527"/>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48527"/>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Luhtakerttunen</a:t>
            </a:r>
          </a:p>
        </c:rich>
      </c:tx>
      <c:layout>
        <c:manualLayout>
          <c:xMode val="edge"/>
          <c:yMode val="edge"/>
          <c:x val="0.38999454487722918"/>
          <c:y val="3.8597811040259521E-2"/>
        </c:manualLayout>
      </c:layout>
      <c:overlay val="0"/>
      <c:spPr>
        <a:noFill/>
        <a:ln w="25400">
          <a:noFill/>
        </a:ln>
      </c:spPr>
    </c:title>
    <c:autoTitleDeleted val="0"/>
    <c:plotArea>
      <c:layout>
        <c:manualLayout>
          <c:layoutTarget val="inner"/>
          <c:xMode val="edge"/>
          <c:yMode val="edge"/>
          <c:x val="6.9769666285375856E-2"/>
          <c:y val="0.25264021771806233"/>
          <c:w val="0.90521669590769704"/>
          <c:h val="0.57194938177839116"/>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aputaulu!$B$16:$Y$16</c:f>
              <c:numCache>
                <c:formatCode>General</c:formatCode>
                <c:ptCount val="24"/>
                <c:pt idx="0" formatCode="0">
                  <c:v>3</c:v>
                </c:pt>
                <c:pt idx="1">
                  <c:v>6</c:v>
                </c:pt>
                <c:pt idx="2">
                  <c:v>1</c:v>
                </c:pt>
                <c:pt idx="3">
                  <c:v>6</c:v>
                </c:pt>
                <c:pt idx="4">
                  <c:v>3</c:v>
                </c:pt>
                <c:pt idx="5">
                  <c:v>2</c:v>
                </c:pt>
                <c:pt idx="6">
                  <c:v>1</c:v>
                </c:pt>
                <c:pt idx="7">
                  <c:v>5</c:v>
                </c:pt>
                <c:pt idx="8">
                  <c:v>4</c:v>
                </c:pt>
                <c:pt idx="9">
                  <c:v>5</c:v>
                </c:pt>
                <c:pt idx="10">
                  <c:v>6</c:v>
                </c:pt>
                <c:pt idx="11">
                  <c:v>2</c:v>
                </c:pt>
                <c:pt idx="12">
                  <c:v>5</c:v>
                </c:pt>
                <c:pt idx="13">
                  <c:v>2</c:v>
                </c:pt>
                <c:pt idx="14">
                  <c:v>9</c:v>
                </c:pt>
                <c:pt idx="15">
                  <c:v>3</c:v>
                </c:pt>
                <c:pt idx="16">
                  <c:v>3</c:v>
                </c:pt>
                <c:pt idx="17">
                  <c:v>1</c:v>
                </c:pt>
                <c:pt idx="18">
                  <c:v>3</c:v>
                </c:pt>
                <c:pt idx="19">
                  <c:v>5</c:v>
                </c:pt>
                <c:pt idx="20">
                  <c:v>7</c:v>
                </c:pt>
                <c:pt idx="21">
                  <c:v>1</c:v>
                </c:pt>
                <c:pt idx="22">
                  <c:v>5</c:v>
                </c:pt>
                <c:pt idx="23">
                  <c:v>8</c:v>
                </c:pt>
              </c:numCache>
            </c:numRef>
          </c:val>
          <c:extLst>
            <c:ext xmlns:c16="http://schemas.microsoft.com/office/drawing/2014/chart" uri="{C3380CC4-5D6E-409C-BE32-E72D297353CC}">
              <c16:uniqueId val="{00000000-9EEC-48C4-BC93-AD0D2919CDCF}"/>
            </c:ext>
          </c:extLst>
        </c:ser>
        <c:dLbls>
          <c:showLegendKey val="0"/>
          <c:showVal val="0"/>
          <c:showCatName val="0"/>
          <c:showSerName val="0"/>
          <c:showPercent val="0"/>
          <c:showBubbleSize val="0"/>
        </c:dLbls>
        <c:gapWidth val="30"/>
        <c:axId val="1443761423"/>
        <c:axId val="1"/>
      </c:barChart>
      <c:catAx>
        <c:axId val="144376142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142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Viitakerttunen</a:t>
            </a:r>
          </a:p>
        </c:rich>
      </c:tx>
      <c:layout>
        <c:manualLayout>
          <c:xMode val="edge"/>
          <c:yMode val="edge"/>
          <c:x val="0.39715040808598567"/>
          <c:y val="3.8597811040259521E-2"/>
        </c:manualLayout>
      </c:layout>
      <c:overlay val="0"/>
      <c:spPr>
        <a:noFill/>
        <a:ln w="25400">
          <a:noFill/>
        </a:ln>
      </c:spPr>
    </c:title>
    <c:autoTitleDeleted val="0"/>
    <c:plotArea>
      <c:layout>
        <c:manualLayout>
          <c:layoutTarget val="inner"/>
          <c:xMode val="edge"/>
          <c:yMode val="edge"/>
          <c:x val="8.0503461098510601E-2"/>
          <c:y val="0.25264021771806233"/>
          <c:w val="0.8944829010945623"/>
          <c:h val="0.57194938177839116"/>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aputaulu!$B$18:$Y$18</c:f>
              <c:numCache>
                <c:formatCode>General</c:formatCode>
                <c:ptCount val="24"/>
                <c:pt idx="0" formatCode="0">
                  <c:v>8</c:v>
                </c:pt>
                <c:pt idx="1">
                  <c:v>22</c:v>
                </c:pt>
                <c:pt idx="2">
                  <c:v>3</c:v>
                </c:pt>
                <c:pt idx="3">
                  <c:v>9</c:v>
                </c:pt>
                <c:pt idx="4">
                  <c:v>1</c:v>
                </c:pt>
                <c:pt idx="5">
                  <c:v>33</c:v>
                </c:pt>
                <c:pt idx="6">
                  <c:v>10</c:v>
                </c:pt>
                <c:pt idx="7">
                  <c:v>27</c:v>
                </c:pt>
                <c:pt idx="8">
                  <c:v>13</c:v>
                </c:pt>
                <c:pt idx="9">
                  <c:v>7</c:v>
                </c:pt>
                <c:pt idx="10">
                  <c:v>176</c:v>
                </c:pt>
                <c:pt idx="11">
                  <c:v>26</c:v>
                </c:pt>
                <c:pt idx="12">
                  <c:v>48</c:v>
                </c:pt>
                <c:pt idx="13">
                  <c:v>122</c:v>
                </c:pt>
                <c:pt idx="14">
                  <c:v>167</c:v>
                </c:pt>
                <c:pt idx="15">
                  <c:v>27</c:v>
                </c:pt>
                <c:pt idx="16">
                  <c:v>57</c:v>
                </c:pt>
                <c:pt idx="17">
                  <c:v>35</c:v>
                </c:pt>
                <c:pt idx="18">
                  <c:v>22</c:v>
                </c:pt>
                <c:pt idx="19">
                  <c:v>162</c:v>
                </c:pt>
                <c:pt idx="20">
                  <c:v>109</c:v>
                </c:pt>
                <c:pt idx="21">
                  <c:v>90</c:v>
                </c:pt>
                <c:pt idx="22">
                  <c:v>31</c:v>
                </c:pt>
                <c:pt idx="23">
                  <c:v>42</c:v>
                </c:pt>
              </c:numCache>
            </c:numRef>
          </c:val>
          <c:extLst>
            <c:ext xmlns:c16="http://schemas.microsoft.com/office/drawing/2014/chart" uri="{C3380CC4-5D6E-409C-BE32-E72D297353CC}">
              <c16:uniqueId val="{00000000-EE21-4DA4-AE2D-F1DDDF820611}"/>
            </c:ext>
          </c:extLst>
        </c:ser>
        <c:dLbls>
          <c:showLegendKey val="0"/>
          <c:showVal val="0"/>
          <c:showCatName val="0"/>
          <c:showSerName val="0"/>
          <c:showPercent val="0"/>
          <c:showBubbleSize val="0"/>
        </c:dLbls>
        <c:gapWidth val="30"/>
        <c:axId val="1443763503"/>
        <c:axId val="1"/>
      </c:barChart>
      <c:catAx>
        <c:axId val="144376350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350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Rastaskerttunen</a:t>
            </a:r>
          </a:p>
        </c:rich>
      </c:tx>
      <c:layout>
        <c:manualLayout>
          <c:xMode val="edge"/>
          <c:yMode val="edge"/>
          <c:x val="0.38283868166847268"/>
          <c:y val="3.8462786127582124E-2"/>
        </c:manualLayout>
      </c:layout>
      <c:overlay val="0"/>
      <c:spPr>
        <a:noFill/>
        <a:ln w="25400">
          <a:noFill/>
        </a:ln>
      </c:spPr>
    </c:title>
    <c:autoTitleDeleted val="0"/>
    <c:plotArea>
      <c:layout>
        <c:manualLayout>
          <c:layoutTarget val="inner"/>
          <c:xMode val="edge"/>
          <c:yMode val="edge"/>
          <c:x val="6.9769666285375856E-2"/>
          <c:y val="0.25175641828962847"/>
          <c:w val="0.90521669590769704"/>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aputaulu!$B$19:$Y$19</c:f>
              <c:numCache>
                <c:formatCode>General</c:formatCode>
                <c:ptCount val="24"/>
                <c:pt idx="0" formatCode="0">
                  <c:v>0</c:v>
                </c:pt>
                <c:pt idx="1">
                  <c:v>0</c:v>
                </c:pt>
                <c:pt idx="2">
                  <c:v>0</c:v>
                </c:pt>
                <c:pt idx="3">
                  <c:v>0</c:v>
                </c:pt>
                <c:pt idx="4">
                  <c:v>2</c:v>
                </c:pt>
                <c:pt idx="5">
                  <c:v>1</c:v>
                </c:pt>
                <c:pt idx="6">
                  <c:v>0</c:v>
                </c:pt>
                <c:pt idx="7">
                  <c:v>4</c:v>
                </c:pt>
                <c:pt idx="8">
                  <c:v>1</c:v>
                </c:pt>
                <c:pt idx="9">
                  <c:v>0</c:v>
                </c:pt>
                <c:pt idx="10">
                  <c:v>9</c:v>
                </c:pt>
                <c:pt idx="11">
                  <c:v>1</c:v>
                </c:pt>
                <c:pt idx="12">
                  <c:v>3</c:v>
                </c:pt>
                <c:pt idx="13">
                  <c:v>9</c:v>
                </c:pt>
                <c:pt idx="14">
                  <c:v>5</c:v>
                </c:pt>
                <c:pt idx="15">
                  <c:v>3</c:v>
                </c:pt>
                <c:pt idx="16">
                  <c:v>4</c:v>
                </c:pt>
                <c:pt idx="17">
                  <c:v>0</c:v>
                </c:pt>
                <c:pt idx="18">
                  <c:v>3</c:v>
                </c:pt>
                <c:pt idx="19">
                  <c:v>2</c:v>
                </c:pt>
                <c:pt idx="20">
                  <c:v>5</c:v>
                </c:pt>
                <c:pt idx="21">
                  <c:v>3</c:v>
                </c:pt>
                <c:pt idx="22">
                  <c:v>1</c:v>
                </c:pt>
                <c:pt idx="23">
                  <c:v>1</c:v>
                </c:pt>
              </c:numCache>
            </c:numRef>
          </c:val>
          <c:extLst>
            <c:ext xmlns:c16="http://schemas.microsoft.com/office/drawing/2014/chart" uri="{C3380CC4-5D6E-409C-BE32-E72D297353CC}">
              <c16:uniqueId val="{00000000-CE07-45CF-8C58-7D165C992160}"/>
            </c:ext>
          </c:extLst>
        </c:ser>
        <c:dLbls>
          <c:showLegendKey val="0"/>
          <c:showVal val="0"/>
          <c:showCatName val="0"/>
          <c:showSerName val="0"/>
          <c:showPercent val="0"/>
          <c:showBubbleSize val="0"/>
        </c:dLbls>
        <c:gapWidth val="30"/>
        <c:axId val="1443766831"/>
        <c:axId val="1"/>
      </c:barChart>
      <c:catAx>
        <c:axId val="144376683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683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Pikkukultarinta </a:t>
            </a:r>
          </a:p>
        </c:rich>
      </c:tx>
      <c:layout>
        <c:manualLayout>
          <c:xMode val="edge"/>
          <c:yMode val="edge"/>
          <c:x val="0.3917835106794183"/>
          <c:y val="3.8462786127582124E-2"/>
        </c:manualLayout>
      </c:layout>
      <c:overlay val="0"/>
      <c:spPr>
        <a:noFill/>
        <a:ln w="25400">
          <a:noFill/>
        </a:ln>
      </c:spPr>
    </c:title>
    <c:autoTitleDeleted val="0"/>
    <c:plotArea>
      <c:layout>
        <c:manualLayout>
          <c:layoutTarget val="inner"/>
          <c:xMode val="edge"/>
          <c:yMode val="edge"/>
          <c:x val="5.9035871472241111E-2"/>
          <c:y val="0.25175641828962847"/>
          <c:w val="0.9159504907208317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aputaulu!$B$20:$Y$20</c:f>
              <c:numCache>
                <c:formatCode>General</c:formatCode>
                <c:ptCount val="24"/>
                <c:pt idx="0" formatCode="0">
                  <c:v>1</c:v>
                </c:pt>
                <c:pt idx="1">
                  <c:v>1</c:v>
                </c:pt>
                <c:pt idx="2">
                  <c:v>0</c:v>
                </c:pt>
                <c:pt idx="3">
                  <c:v>1</c:v>
                </c:pt>
                <c:pt idx="4">
                  <c:v>0</c:v>
                </c:pt>
                <c:pt idx="5">
                  <c:v>0</c:v>
                </c:pt>
                <c:pt idx="6">
                  <c:v>1</c:v>
                </c:pt>
                <c:pt idx="7">
                  <c:v>2</c:v>
                </c:pt>
                <c:pt idx="8">
                  <c:v>0</c:v>
                </c:pt>
                <c:pt idx="9">
                  <c:v>5</c:v>
                </c:pt>
                <c:pt idx="10">
                  <c:v>2</c:v>
                </c:pt>
                <c:pt idx="11">
                  <c:v>2</c:v>
                </c:pt>
                <c:pt idx="12">
                  <c:v>0</c:v>
                </c:pt>
                <c:pt idx="13">
                  <c:v>1</c:v>
                </c:pt>
                <c:pt idx="14">
                  <c:v>2</c:v>
                </c:pt>
                <c:pt idx="15">
                  <c:v>2</c:v>
                </c:pt>
                <c:pt idx="16">
                  <c:v>2</c:v>
                </c:pt>
                <c:pt idx="17">
                  <c:v>1</c:v>
                </c:pt>
                <c:pt idx="18">
                  <c:v>0</c:v>
                </c:pt>
                <c:pt idx="19">
                  <c:v>2</c:v>
                </c:pt>
                <c:pt idx="20">
                  <c:v>2</c:v>
                </c:pt>
                <c:pt idx="21">
                  <c:v>1</c:v>
                </c:pt>
                <c:pt idx="22">
                  <c:v>0</c:v>
                </c:pt>
                <c:pt idx="23">
                  <c:v>2</c:v>
                </c:pt>
              </c:numCache>
            </c:numRef>
          </c:val>
          <c:extLst>
            <c:ext xmlns:c16="http://schemas.microsoft.com/office/drawing/2014/chart" uri="{C3380CC4-5D6E-409C-BE32-E72D297353CC}">
              <c16:uniqueId val="{00000000-3BE0-4686-A041-74AA8A00A3DE}"/>
            </c:ext>
          </c:extLst>
        </c:ser>
        <c:dLbls>
          <c:showLegendKey val="0"/>
          <c:showVal val="0"/>
          <c:showCatName val="0"/>
          <c:showSerName val="0"/>
          <c:showPercent val="0"/>
          <c:showBubbleSize val="0"/>
        </c:dLbls>
        <c:gapWidth val="30"/>
        <c:axId val="1443769743"/>
        <c:axId val="1"/>
      </c:barChart>
      <c:catAx>
        <c:axId val="1443769743"/>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9743"/>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Kultarinta </a:t>
            </a:r>
          </a:p>
        </c:rich>
      </c:tx>
      <c:layout>
        <c:manualLayout>
          <c:xMode val="edge"/>
          <c:yMode val="edge"/>
          <c:x val="0.42935179252538991"/>
          <c:y val="3.8462786127582124E-2"/>
        </c:manualLayout>
      </c:layout>
      <c:overlay val="0"/>
      <c:spPr>
        <a:noFill/>
        <a:ln w="25400">
          <a:noFill/>
        </a:ln>
      </c:spPr>
    </c:title>
    <c:autoTitleDeleted val="0"/>
    <c:plotArea>
      <c:layout>
        <c:manualLayout>
          <c:layoutTarget val="inner"/>
          <c:xMode val="edge"/>
          <c:yMode val="edge"/>
          <c:x val="7.5136563691943228E-2"/>
          <c:y val="0.25175641828962847"/>
          <c:w val="0.89984979850112967"/>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aputaulu!$B$21:$Y$21</c:f>
              <c:numCache>
                <c:formatCode>General</c:formatCode>
                <c:ptCount val="24"/>
                <c:pt idx="0" formatCode="0">
                  <c:v>0</c:v>
                </c:pt>
                <c:pt idx="1">
                  <c:v>0</c:v>
                </c:pt>
                <c:pt idx="2">
                  <c:v>0</c:v>
                </c:pt>
                <c:pt idx="3">
                  <c:v>1</c:v>
                </c:pt>
                <c:pt idx="4">
                  <c:v>0</c:v>
                </c:pt>
                <c:pt idx="5">
                  <c:v>0</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2</c:v>
                </c:pt>
                <c:pt idx="22">
                  <c:v>0</c:v>
                </c:pt>
                <c:pt idx="23">
                  <c:v>1</c:v>
                </c:pt>
              </c:numCache>
            </c:numRef>
          </c:val>
          <c:extLst>
            <c:ext xmlns:c16="http://schemas.microsoft.com/office/drawing/2014/chart" uri="{C3380CC4-5D6E-409C-BE32-E72D297353CC}">
              <c16:uniqueId val="{00000000-6CD2-4BE2-A64C-97119FF9DAAB}"/>
            </c:ext>
          </c:extLst>
        </c:ser>
        <c:dLbls>
          <c:showLegendKey val="0"/>
          <c:showVal val="0"/>
          <c:showCatName val="0"/>
          <c:showSerName val="0"/>
          <c:showPercent val="0"/>
          <c:showBubbleSize val="0"/>
        </c:dLbls>
        <c:gapWidth val="30"/>
        <c:axId val="1443769327"/>
        <c:axId val="1"/>
      </c:barChart>
      <c:catAx>
        <c:axId val="1443769327"/>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9327"/>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Mustapääkerttu </a:t>
            </a:r>
          </a:p>
        </c:rich>
      </c:tx>
      <c:layout>
        <c:manualLayout>
          <c:xMode val="edge"/>
          <c:yMode val="edge"/>
          <c:x val="0.3846276474706618"/>
          <c:y val="3.8597811040259521E-2"/>
        </c:manualLayout>
      </c:layout>
      <c:overlay val="0"/>
      <c:spPr>
        <a:noFill/>
        <a:ln w="25400">
          <a:noFill/>
        </a:ln>
      </c:spPr>
    </c:title>
    <c:autoTitleDeleted val="0"/>
    <c:plotArea>
      <c:layout>
        <c:manualLayout>
          <c:layoutTarget val="inner"/>
          <c:xMode val="edge"/>
          <c:yMode val="edge"/>
          <c:x val="8.0503461098510601E-2"/>
          <c:y val="0.25264021771806233"/>
          <c:w val="0.8944829010945623"/>
          <c:h val="0.57194938177839116"/>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aputaulu!$B$22:$Y$22</c:f>
              <c:numCache>
                <c:formatCode>General</c:formatCode>
                <c:ptCount val="24"/>
                <c:pt idx="0" formatCode="0">
                  <c:v>22</c:v>
                </c:pt>
                <c:pt idx="1">
                  <c:v>16</c:v>
                </c:pt>
                <c:pt idx="2">
                  <c:v>12</c:v>
                </c:pt>
                <c:pt idx="3">
                  <c:v>13</c:v>
                </c:pt>
                <c:pt idx="4">
                  <c:v>14</c:v>
                </c:pt>
                <c:pt idx="5">
                  <c:v>18</c:v>
                </c:pt>
                <c:pt idx="6">
                  <c:v>23</c:v>
                </c:pt>
                <c:pt idx="7">
                  <c:v>53</c:v>
                </c:pt>
                <c:pt idx="8">
                  <c:v>33</c:v>
                </c:pt>
                <c:pt idx="9">
                  <c:v>25</c:v>
                </c:pt>
                <c:pt idx="10">
                  <c:v>48</c:v>
                </c:pt>
                <c:pt idx="11">
                  <c:v>50</c:v>
                </c:pt>
                <c:pt idx="12">
                  <c:v>82</c:v>
                </c:pt>
                <c:pt idx="13">
                  <c:v>60</c:v>
                </c:pt>
                <c:pt idx="14">
                  <c:v>72</c:v>
                </c:pt>
                <c:pt idx="15">
                  <c:v>78</c:v>
                </c:pt>
                <c:pt idx="16">
                  <c:v>129</c:v>
                </c:pt>
                <c:pt idx="17">
                  <c:v>56</c:v>
                </c:pt>
                <c:pt idx="18">
                  <c:v>62</c:v>
                </c:pt>
                <c:pt idx="19">
                  <c:v>95</c:v>
                </c:pt>
                <c:pt idx="20">
                  <c:v>92</c:v>
                </c:pt>
                <c:pt idx="21">
                  <c:v>71</c:v>
                </c:pt>
                <c:pt idx="22">
                  <c:v>69</c:v>
                </c:pt>
                <c:pt idx="23">
                  <c:v>138</c:v>
                </c:pt>
              </c:numCache>
            </c:numRef>
          </c:val>
          <c:extLst>
            <c:ext xmlns:c16="http://schemas.microsoft.com/office/drawing/2014/chart" uri="{C3380CC4-5D6E-409C-BE32-E72D297353CC}">
              <c16:uniqueId val="{00000000-026C-4EE7-951F-87EEC3C42187}"/>
            </c:ext>
          </c:extLst>
        </c:ser>
        <c:dLbls>
          <c:showLegendKey val="0"/>
          <c:showVal val="0"/>
          <c:showCatName val="0"/>
          <c:showSerName val="0"/>
          <c:showPercent val="0"/>
          <c:showBubbleSize val="0"/>
        </c:dLbls>
        <c:gapWidth val="30"/>
        <c:axId val="1443759759"/>
        <c:axId val="1"/>
      </c:barChart>
      <c:catAx>
        <c:axId val="1443759759"/>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59759"/>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Idänuunilintu </a:t>
            </a:r>
          </a:p>
        </c:rich>
      </c:tx>
      <c:layout>
        <c:manualLayout>
          <c:xMode val="edge"/>
          <c:yMode val="edge"/>
          <c:x val="0.40430627129474217"/>
          <c:y val="3.8597811040259521E-2"/>
        </c:manualLayout>
      </c:layout>
      <c:overlay val="0"/>
      <c:spPr>
        <a:noFill/>
        <a:ln w="25400">
          <a:noFill/>
        </a:ln>
      </c:spPr>
    </c:title>
    <c:autoTitleDeleted val="0"/>
    <c:plotArea>
      <c:layout>
        <c:manualLayout>
          <c:layoutTarget val="inner"/>
          <c:xMode val="edge"/>
          <c:yMode val="edge"/>
          <c:x val="6.9769666285375856E-2"/>
          <c:y val="0.25264021771806233"/>
          <c:w val="0.90521669590769704"/>
          <c:h val="0.57194938177839116"/>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aputaulu!$B$23:$Y$23</c:f>
              <c:numCache>
                <c:formatCode>General</c:formatCode>
                <c:ptCount val="24"/>
                <c:pt idx="0" formatCode="0">
                  <c:v>7</c:v>
                </c:pt>
                <c:pt idx="1">
                  <c:v>14</c:v>
                </c:pt>
                <c:pt idx="2">
                  <c:v>10</c:v>
                </c:pt>
                <c:pt idx="3">
                  <c:v>5</c:v>
                </c:pt>
                <c:pt idx="4">
                  <c:v>2</c:v>
                </c:pt>
                <c:pt idx="5">
                  <c:v>2</c:v>
                </c:pt>
                <c:pt idx="6">
                  <c:v>4</c:v>
                </c:pt>
                <c:pt idx="7">
                  <c:v>5</c:v>
                </c:pt>
                <c:pt idx="8">
                  <c:v>5</c:v>
                </c:pt>
                <c:pt idx="9">
                  <c:v>6</c:v>
                </c:pt>
                <c:pt idx="10">
                  <c:v>32</c:v>
                </c:pt>
                <c:pt idx="11">
                  <c:v>10</c:v>
                </c:pt>
                <c:pt idx="12">
                  <c:v>22</c:v>
                </c:pt>
                <c:pt idx="13">
                  <c:v>31</c:v>
                </c:pt>
                <c:pt idx="14">
                  <c:v>26</c:v>
                </c:pt>
                <c:pt idx="15">
                  <c:v>19</c:v>
                </c:pt>
                <c:pt idx="16">
                  <c:v>9</c:v>
                </c:pt>
                <c:pt idx="17">
                  <c:v>7</c:v>
                </c:pt>
                <c:pt idx="18">
                  <c:v>11</c:v>
                </c:pt>
                <c:pt idx="19">
                  <c:v>25</c:v>
                </c:pt>
                <c:pt idx="20">
                  <c:v>16</c:v>
                </c:pt>
                <c:pt idx="21">
                  <c:v>15</c:v>
                </c:pt>
                <c:pt idx="22">
                  <c:v>9</c:v>
                </c:pt>
                <c:pt idx="23">
                  <c:v>15</c:v>
                </c:pt>
              </c:numCache>
            </c:numRef>
          </c:val>
          <c:extLst>
            <c:ext xmlns:c16="http://schemas.microsoft.com/office/drawing/2014/chart" uri="{C3380CC4-5D6E-409C-BE32-E72D297353CC}">
              <c16:uniqueId val="{00000000-3E19-4207-A801-EF1F6336012D}"/>
            </c:ext>
          </c:extLst>
        </c:ser>
        <c:dLbls>
          <c:showLegendKey val="0"/>
          <c:showVal val="0"/>
          <c:showCatName val="0"/>
          <c:showSerName val="0"/>
          <c:showPercent val="0"/>
          <c:showBubbleSize val="0"/>
        </c:dLbls>
        <c:gapWidth val="30"/>
        <c:axId val="1443760175"/>
        <c:axId val="1"/>
      </c:barChart>
      <c:catAx>
        <c:axId val="1443760175"/>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60175"/>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Lapinuunilintu </a:t>
            </a:r>
          </a:p>
        </c:rich>
      </c:tx>
      <c:layout>
        <c:manualLayout>
          <c:xMode val="edge"/>
          <c:yMode val="edge"/>
          <c:x val="0.3989393738881748"/>
          <c:y val="3.8462786127582124E-2"/>
        </c:manualLayout>
      </c:layout>
      <c:overlay val="0"/>
      <c:spPr>
        <a:noFill/>
        <a:ln w="25400">
          <a:noFill/>
        </a:ln>
      </c:spPr>
    </c:title>
    <c:autoTitleDeleted val="0"/>
    <c:plotArea>
      <c:layout>
        <c:manualLayout>
          <c:layoutTarget val="inner"/>
          <c:xMode val="edge"/>
          <c:yMode val="edge"/>
          <c:x val="6.9769666285375856E-2"/>
          <c:y val="0.25175641828962847"/>
          <c:w val="0.90521669590769704"/>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aputaulu!$B$24:$Y$24</c:f>
              <c:numCache>
                <c:formatCode>General</c:formatCode>
                <c:ptCount val="24"/>
                <c:pt idx="0" formatCode="0">
                  <c:v>7</c:v>
                </c:pt>
                <c:pt idx="1">
                  <c:v>13</c:v>
                </c:pt>
                <c:pt idx="2">
                  <c:v>5</c:v>
                </c:pt>
                <c:pt idx="3">
                  <c:v>5</c:v>
                </c:pt>
                <c:pt idx="4">
                  <c:v>0</c:v>
                </c:pt>
                <c:pt idx="5">
                  <c:v>1</c:v>
                </c:pt>
                <c:pt idx="6">
                  <c:v>1</c:v>
                </c:pt>
                <c:pt idx="7">
                  <c:v>0</c:v>
                </c:pt>
                <c:pt idx="8">
                  <c:v>1</c:v>
                </c:pt>
                <c:pt idx="9">
                  <c:v>1</c:v>
                </c:pt>
                <c:pt idx="10">
                  <c:v>0</c:v>
                </c:pt>
                <c:pt idx="11">
                  <c:v>3</c:v>
                </c:pt>
                <c:pt idx="12">
                  <c:v>0</c:v>
                </c:pt>
                <c:pt idx="13">
                  <c:v>1</c:v>
                </c:pt>
                <c:pt idx="14">
                  <c:v>2</c:v>
                </c:pt>
                <c:pt idx="15">
                  <c:v>0</c:v>
                </c:pt>
                <c:pt idx="16">
                  <c:v>0</c:v>
                </c:pt>
                <c:pt idx="17">
                  <c:v>3</c:v>
                </c:pt>
                <c:pt idx="18">
                  <c:v>0</c:v>
                </c:pt>
                <c:pt idx="19">
                  <c:v>2</c:v>
                </c:pt>
                <c:pt idx="20">
                  <c:v>1</c:v>
                </c:pt>
                <c:pt idx="21">
                  <c:v>0</c:v>
                </c:pt>
                <c:pt idx="22">
                  <c:v>0</c:v>
                </c:pt>
                <c:pt idx="23">
                  <c:v>1</c:v>
                </c:pt>
              </c:numCache>
            </c:numRef>
          </c:val>
          <c:extLst>
            <c:ext xmlns:c16="http://schemas.microsoft.com/office/drawing/2014/chart" uri="{C3380CC4-5D6E-409C-BE32-E72D297353CC}">
              <c16:uniqueId val="{00000000-3447-4D4D-A628-7E8F898661D6}"/>
            </c:ext>
          </c:extLst>
        </c:ser>
        <c:dLbls>
          <c:showLegendKey val="0"/>
          <c:showVal val="0"/>
          <c:showCatName val="0"/>
          <c:showSerName val="0"/>
          <c:showPercent val="0"/>
          <c:showBubbleSize val="0"/>
        </c:dLbls>
        <c:gapWidth val="30"/>
        <c:axId val="1443750191"/>
        <c:axId val="1"/>
      </c:barChart>
      <c:catAx>
        <c:axId val="1443750191"/>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50191"/>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Pikkusieppo </a:t>
            </a:r>
          </a:p>
        </c:rich>
      </c:tx>
      <c:layout>
        <c:manualLayout>
          <c:xMode val="edge"/>
          <c:yMode val="edge"/>
          <c:x val="0.41325110030568779"/>
          <c:y val="3.8462786127582124E-2"/>
        </c:manualLayout>
      </c:layout>
      <c:overlay val="0"/>
      <c:spPr>
        <a:noFill/>
        <a:ln w="25400">
          <a:noFill/>
        </a:ln>
      </c:spPr>
    </c:title>
    <c:autoTitleDeleted val="0"/>
    <c:plotArea>
      <c:layout>
        <c:manualLayout>
          <c:layoutTarget val="inner"/>
          <c:xMode val="edge"/>
          <c:yMode val="edge"/>
          <c:x val="6.9769666285375856E-2"/>
          <c:y val="0.25175641828962847"/>
          <c:w val="0.90521669590769704"/>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aputaulu!$B$25:$Y$25</c:f>
              <c:numCache>
                <c:formatCode>General</c:formatCode>
                <c:ptCount val="24"/>
                <c:pt idx="0" formatCode="0">
                  <c:v>2</c:v>
                </c:pt>
                <c:pt idx="1">
                  <c:v>3</c:v>
                </c:pt>
                <c:pt idx="2">
                  <c:v>6</c:v>
                </c:pt>
                <c:pt idx="3">
                  <c:v>2</c:v>
                </c:pt>
                <c:pt idx="4">
                  <c:v>2</c:v>
                </c:pt>
                <c:pt idx="5">
                  <c:v>1</c:v>
                </c:pt>
                <c:pt idx="6">
                  <c:v>1</c:v>
                </c:pt>
                <c:pt idx="7">
                  <c:v>4</c:v>
                </c:pt>
                <c:pt idx="8">
                  <c:v>6</c:v>
                </c:pt>
                <c:pt idx="9">
                  <c:v>8</c:v>
                </c:pt>
                <c:pt idx="10">
                  <c:v>15</c:v>
                </c:pt>
                <c:pt idx="11">
                  <c:v>12</c:v>
                </c:pt>
                <c:pt idx="12">
                  <c:v>13</c:v>
                </c:pt>
                <c:pt idx="13">
                  <c:v>15</c:v>
                </c:pt>
                <c:pt idx="14">
                  <c:v>8</c:v>
                </c:pt>
                <c:pt idx="15">
                  <c:v>17</c:v>
                </c:pt>
                <c:pt idx="16">
                  <c:v>16</c:v>
                </c:pt>
                <c:pt idx="17">
                  <c:v>10</c:v>
                </c:pt>
                <c:pt idx="18">
                  <c:v>10</c:v>
                </c:pt>
                <c:pt idx="19">
                  <c:v>6</c:v>
                </c:pt>
                <c:pt idx="20">
                  <c:v>16</c:v>
                </c:pt>
                <c:pt idx="21">
                  <c:v>9</c:v>
                </c:pt>
                <c:pt idx="22">
                  <c:v>4</c:v>
                </c:pt>
                <c:pt idx="23">
                  <c:v>9</c:v>
                </c:pt>
              </c:numCache>
            </c:numRef>
          </c:val>
          <c:extLst>
            <c:ext xmlns:c16="http://schemas.microsoft.com/office/drawing/2014/chart" uri="{C3380CC4-5D6E-409C-BE32-E72D297353CC}">
              <c16:uniqueId val="{00000000-FA77-4CFF-B7CA-B5DAC58E815E}"/>
            </c:ext>
          </c:extLst>
        </c:ser>
        <c:dLbls>
          <c:showLegendKey val="0"/>
          <c:showVal val="0"/>
          <c:showCatName val="0"/>
          <c:showSerName val="0"/>
          <c:showPercent val="0"/>
          <c:showBubbleSize val="0"/>
        </c:dLbls>
        <c:gapWidth val="30"/>
        <c:axId val="1443750607"/>
        <c:axId val="1"/>
      </c:barChart>
      <c:catAx>
        <c:axId val="1443750607"/>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43750607"/>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595959"/>
                </a:solidFill>
                <a:latin typeface="Calibri"/>
                <a:ea typeface="Calibri"/>
                <a:cs typeface="Calibri"/>
              </a:defRPr>
            </a:pPr>
            <a:r>
              <a:rPr lang="fi-FI"/>
              <a:t>Pensassirkkalintu </a:t>
            </a:r>
          </a:p>
        </c:rich>
      </c:tx>
      <c:layout>
        <c:manualLayout>
          <c:xMode val="edge"/>
          <c:yMode val="edge"/>
          <c:x val="0.37411268401608655"/>
          <c:y val="3.8462786127582124E-2"/>
        </c:manualLayout>
      </c:layout>
      <c:overlay val="0"/>
      <c:spPr>
        <a:noFill/>
        <a:ln w="25400">
          <a:noFill/>
        </a:ln>
      </c:spPr>
    </c:title>
    <c:autoTitleDeleted val="0"/>
    <c:plotArea>
      <c:layout>
        <c:manualLayout>
          <c:layoutTarget val="inner"/>
          <c:xMode val="edge"/>
          <c:yMode val="edge"/>
          <c:x val="7.0146128253016235E-2"/>
          <c:y val="0.25175641828962847"/>
          <c:w val="0.90470519259659399"/>
          <c:h val="0.57344517499304259"/>
        </c:manualLayout>
      </c:layout>
      <c:barChart>
        <c:barDir val="col"/>
        <c:grouping val="clustered"/>
        <c:varyColors val="0"/>
        <c:ser>
          <c:idx val="0"/>
          <c:order val="0"/>
          <c:spPr>
            <a:solidFill>
              <a:srgbClr val="4F81BD"/>
            </a:solidFill>
            <a:ln w="25400">
              <a:noFill/>
            </a:ln>
          </c:spPr>
          <c:invertIfNegative val="0"/>
          <c:dLbls>
            <c:numFmt formatCode="0" sourceLinked="0"/>
            <c:spPr>
              <a:noFill/>
              <a:ln w="25400">
                <a:noFill/>
              </a:ln>
            </c:spPr>
            <c:txPr>
              <a:bodyPr wrap="square" lIns="38100" tIns="19050" rIns="38100" bIns="19050" anchor="ctr">
                <a:spAutoFit/>
              </a:bodyPr>
              <a:lstStyle/>
              <a:p>
                <a:pPr>
                  <a:defRPr sz="900" b="0" i="0" u="none" strike="noStrike" baseline="0">
                    <a:solidFill>
                      <a:srgbClr val="40404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aputaulu!$B$2:$Y$2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aputaulu!$B$12:$Y$12</c:f>
              <c:numCache>
                <c:formatCode>General</c:formatCode>
                <c:ptCount val="24"/>
                <c:pt idx="0" formatCode="0">
                  <c:v>20</c:v>
                </c:pt>
                <c:pt idx="1">
                  <c:v>17</c:v>
                </c:pt>
                <c:pt idx="2">
                  <c:v>11</c:v>
                </c:pt>
                <c:pt idx="3">
                  <c:v>8</c:v>
                </c:pt>
                <c:pt idx="4">
                  <c:v>14</c:v>
                </c:pt>
                <c:pt idx="5">
                  <c:v>12</c:v>
                </c:pt>
                <c:pt idx="6">
                  <c:v>12</c:v>
                </c:pt>
                <c:pt idx="7">
                  <c:v>19</c:v>
                </c:pt>
                <c:pt idx="8">
                  <c:v>8</c:v>
                </c:pt>
                <c:pt idx="9">
                  <c:v>26</c:v>
                </c:pt>
                <c:pt idx="10">
                  <c:v>10</c:v>
                </c:pt>
                <c:pt idx="11">
                  <c:v>11</c:v>
                </c:pt>
                <c:pt idx="12">
                  <c:v>19</c:v>
                </c:pt>
                <c:pt idx="13">
                  <c:v>29</c:v>
                </c:pt>
                <c:pt idx="14">
                  <c:v>9</c:v>
                </c:pt>
                <c:pt idx="15">
                  <c:v>15</c:v>
                </c:pt>
                <c:pt idx="16">
                  <c:v>11</c:v>
                </c:pt>
                <c:pt idx="17">
                  <c:v>4</c:v>
                </c:pt>
                <c:pt idx="18">
                  <c:v>4</c:v>
                </c:pt>
                <c:pt idx="19">
                  <c:v>13</c:v>
                </c:pt>
                <c:pt idx="20">
                  <c:v>13</c:v>
                </c:pt>
                <c:pt idx="21">
                  <c:v>7</c:v>
                </c:pt>
                <c:pt idx="22">
                  <c:v>7</c:v>
                </c:pt>
                <c:pt idx="23">
                  <c:v>7</c:v>
                </c:pt>
              </c:numCache>
            </c:numRef>
          </c:val>
          <c:extLst>
            <c:ext xmlns:c16="http://schemas.microsoft.com/office/drawing/2014/chart" uri="{C3380CC4-5D6E-409C-BE32-E72D297353CC}">
              <c16:uniqueId val="{00000000-4E45-48F6-B354-A4C5F7838054}"/>
            </c:ext>
          </c:extLst>
        </c:ser>
        <c:dLbls>
          <c:showLegendKey val="0"/>
          <c:showVal val="0"/>
          <c:showCatName val="0"/>
          <c:showSerName val="0"/>
          <c:showPercent val="0"/>
          <c:showBubbleSize val="0"/>
        </c:dLbls>
        <c:gapWidth val="30"/>
        <c:axId val="1423597119"/>
        <c:axId val="1"/>
      </c:barChart>
      <c:catAx>
        <c:axId val="1423597119"/>
        <c:scaling>
          <c:orientation val="minMax"/>
        </c:scaling>
        <c:delete val="0"/>
        <c:axPos val="b"/>
        <c:numFmt formatCode="General" sourceLinked="1"/>
        <c:majorTickMark val="none"/>
        <c:minorTickMark val="none"/>
        <c:tickLblPos val="nextTo"/>
        <c:spPr>
          <a:ln w="12700">
            <a:solidFill>
              <a:srgbClr val="D9D9D9"/>
            </a:solidFill>
            <a:prstDash val="solid"/>
          </a:ln>
        </c:spPr>
        <c:txPr>
          <a:bodyPr rot="-5400000" vert="horz"/>
          <a:lstStyle/>
          <a:p>
            <a:pPr>
              <a:defRPr sz="900" b="0" i="0" u="none" strike="noStrike" baseline="0">
                <a:solidFill>
                  <a:srgbClr val="595959"/>
                </a:solidFill>
                <a:latin typeface="Calibri"/>
                <a:ea typeface="Calibri"/>
                <a:cs typeface="Calibri"/>
              </a:defRPr>
            </a:pPr>
            <a:endParaRPr lang="fi-FI"/>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General" sourceLinked="0"/>
        <c:majorTickMark val="none"/>
        <c:minorTickMark val="none"/>
        <c:tickLblPos val="nextTo"/>
        <c:spPr>
          <a:ln w="6350">
            <a:noFill/>
          </a:ln>
        </c:spPr>
        <c:txPr>
          <a:bodyPr rot="0" vert="horz"/>
          <a:lstStyle/>
          <a:p>
            <a:pPr>
              <a:defRPr sz="900" b="0" i="0" u="none" strike="noStrike" baseline="0">
                <a:solidFill>
                  <a:srgbClr val="595959"/>
                </a:solidFill>
                <a:latin typeface="Calibri"/>
                <a:ea typeface="Calibri"/>
                <a:cs typeface="Calibri"/>
              </a:defRPr>
            </a:pPr>
            <a:endParaRPr lang="fi-FI"/>
          </a:p>
        </c:txPr>
        <c:crossAx val="1423597119"/>
        <c:crosses val="autoZero"/>
        <c:crossBetween val="between"/>
      </c:valAx>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000" b="0" i="0" u="none" strike="noStrike" baseline="0">
          <a:solidFill>
            <a:srgbClr val="000000"/>
          </a:solidFill>
          <a:latin typeface="Arial"/>
          <a:ea typeface="Arial"/>
          <a:cs typeface="Arial"/>
        </a:defRPr>
      </a:pPr>
      <a:endParaRPr lang="fi-FI"/>
    </a:p>
  </c:txPr>
  <c:printSettings>
    <c:headerFooter alignWithMargins="0"/>
    <c:pageMargins b="1" l="0.75" r="0.75" t="1" header="0.51180555555555551" footer="0.51180555555555551"/>
    <c:pageSetup firstPageNumber="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3" Type="http://schemas.openxmlformats.org/officeDocument/2006/relationships/chart" Target="../charts/chart4.xml"/><Relationship Id="rId21" Type="http://schemas.openxmlformats.org/officeDocument/2006/relationships/chart" Target="../charts/chart22.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10" Type="http://schemas.openxmlformats.org/officeDocument/2006/relationships/chart" Target="../charts/chart11.xml"/><Relationship Id="rId19" Type="http://schemas.openxmlformats.org/officeDocument/2006/relationships/chart" Target="../charts/chart20.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s>
</file>

<file path=xl/drawings/_rels/drawing4.xml.rels><?xml version="1.0" encoding="UTF-8" standalone="yes"?>
<Relationships xmlns="http://schemas.openxmlformats.org/package/2006/relationships"><Relationship Id="rId13" Type="http://schemas.openxmlformats.org/officeDocument/2006/relationships/chart" Target="../charts/chart37.xml"/><Relationship Id="rId18" Type="http://schemas.openxmlformats.org/officeDocument/2006/relationships/chart" Target="../charts/chart42.xml"/><Relationship Id="rId26" Type="http://schemas.openxmlformats.org/officeDocument/2006/relationships/chart" Target="../charts/chart50.xml"/><Relationship Id="rId39" Type="http://schemas.openxmlformats.org/officeDocument/2006/relationships/chart" Target="../charts/chart63.xml"/><Relationship Id="rId21" Type="http://schemas.openxmlformats.org/officeDocument/2006/relationships/chart" Target="../charts/chart45.xml"/><Relationship Id="rId34" Type="http://schemas.openxmlformats.org/officeDocument/2006/relationships/chart" Target="../charts/chart58.xml"/><Relationship Id="rId42" Type="http://schemas.openxmlformats.org/officeDocument/2006/relationships/chart" Target="../charts/chart66.xml"/><Relationship Id="rId7" Type="http://schemas.openxmlformats.org/officeDocument/2006/relationships/chart" Target="../charts/chart31.xml"/><Relationship Id="rId2" Type="http://schemas.openxmlformats.org/officeDocument/2006/relationships/chart" Target="../charts/chart26.xml"/><Relationship Id="rId16" Type="http://schemas.openxmlformats.org/officeDocument/2006/relationships/chart" Target="../charts/chart40.xml"/><Relationship Id="rId20" Type="http://schemas.openxmlformats.org/officeDocument/2006/relationships/chart" Target="../charts/chart44.xml"/><Relationship Id="rId29" Type="http://schemas.openxmlformats.org/officeDocument/2006/relationships/chart" Target="../charts/chart53.xml"/><Relationship Id="rId41" Type="http://schemas.openxmlformats.org/officeDocument/2006/relationships/chart" Target="../charts/chart65.xml"/><Relationship Id="rId1" Type="http://schemas.openxmlformats.org/officeDocument/2006/relationships/chart" Target="../charts/chart25.xml"/><Relationship Id="rId6" Type="http://schemas.openxmlformats.org/officeDocument/2006/relationships/chart" Target="../charts/chart30.xml"/><Relationship Id="rId11" Type="http://schemas.openxmlformats.org/officeDocument/2006/relationships/chart" Target="../charts/chart35.xml"/><Relationship Id="rId24" Type="http://schemas.openxmlformats.org/officeDocument/2006/relationships/chart" Target="../charts/chart48.xml"/><Relationship Id="rId32" Type="http://schemas.openxmlformats.org/officeDocument/2006/relationships/chart" Target="../charts/chart56.xml"/><Relationship Id="rId37" Type="http://schemas.openxmlformats.org/officeDocument/2006/relationships/chart" Target="../charts/chart61.xml"/><Relationship Id="rId40" Type="http://schemas.openxmlformats.org/officeDocument/2006/relationships/chart" Target="../charts/chart64.xml"/><Relationship Id="rId5" Type="http://schemas.openxmlformats.org/officeDocument/2006/relationships/chart" Target="../charts/chart29.xml"/><Relationship Id="rId15" Type="http://schemas.openxmlformats.org/officeDocument/2006/relationships/chart" Target="../charts/chart39.xml"/><Relationship Id="rId23" Type="http://schemas.openxmlformats.org/officeDocument/2006/relationships/chart" Target="../charts/chart47.xml"/><Relationship Id="rId28" Type="http://schemas.openxmlformats.org/officeDocument/2006/relationships/chart" Target="../charts/chart52.xml"/><Relationship Id="rId36" Type="http://schemas.openxmlformats.org/officeDocument/2006/relationships/chart" Target="../charts/chart60.xml"/><Relationship Id="rId10" Type="http://schemas.openxmlformats.org/officeDocument/2006/relationships/chart" Target="../charts/chart34.xml"/><Relationship Id="rId19" Type="http://schemas.openxmlformats.org/officeDocument/2006/relationships/chart" Target="../charts/chart43.xml"/><Relationship Id="rId31" Type="http://schemas.openxmlformats.org/officeDocument/2006/relationships/chart" Target="../charts/chart55.xml"/><Relationship Id="rId44" Type="http://schemas.openxmlformats.org/officeDocument/2006/relationships/chart" Target="../charts/chart68.xml"/><Relationship Id="rId4" Type="http://schemas.openxmlformats.org/officeDocument/2006/relationships/chart" Target="../charts/chart28.xml"/><Relationship Id="rId9" Type="http://schemas.openxmlformats.org/officeDocument/2006/relationships/chart" Target="../charts/chart33.xml"/><Relationship Id="rId14" Type="http://schemas.openxmlformats.org/officeDocument/2006/relationships/chart" Target="../charts/chart38.xml"/><Relationship Id="rId22" Type="http://schemas.openxmlformats.org/officeDocument/2006/relationships/chart" Target="../charts/chart46.xml"/><Relationship Id="rId27" Type="http://schemas.openxmlformats.org/officeDocument/2006/relationships/chart" Target="../charts/chart51.xml"/><Relationship Id="rId30" Type="http://schemas.openxmlformats.org/officeDocument/2006/relationships/chart" Target="../charts/chart54.xml"/><Relationship Id="rId35" Type="http://schemas.openxmlformats.org/officeDocument/2006/relationships/chart" Target="../charts/chart59.xml"/><Relationship Id="rId43" Type="http://schemas.openxmlformats.org/officeDocument/2006/relationships/chart" Target="../charts/chart67.xml"/><Relationship Id="rId8" Type="http://schemas.openxmlformats.org/officeDocument/2006/relationships/chart" Target="../charts/chart32.xml"/><Relationship Id="rId3" Type="http://schemas.openxmlformats.org/officeDocument/2006/relationships/chart" Target="../charts/chart27.xml"/><Relationship Id="rId12" Type="http://schemas.openxmlformats.org/officeDocument/2006/relationships/chart" Target="../charts/chart36.xml"/><Relationship Id="rId17" Type="http://schemas.openxmlformats.org/officeDocument/2006/relationships/chart" Target="../charts/chart41.xml"/><Relationship Id="rId25" Type="http://schemas.openxmlformats.org/officeDocument/2006/relationships/chart" Target="../charts/chart49.xml"/><Relationship Id="rId33" Type="http://schemas.openxmlformats.org/officeDocument/2006/relationships/chart" Target="../charts/chart57.xml"/><Relationship Id="rId38" Type="http://schemas.openxmlformats.org/officeDocument/2006/relationships/chart" Target="../charts/chart6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76.xml"/><Relationship Id="rId13" Type="http://schemas.openxmlformats.org/officeDocument/2006/relationships/chart" Target="../charts/chart81.xml"/><Relationship Id="rId18" Type="http://schemas.openxmlformats.org/officeDocument/2006/relationships/chart" Target="../charts/chart86.xml"/><Relationship Id="rId3" Type="http://schemas.openxmlformats.org/officeDocument/2006/relationships/chart" Target="../charts/chart71.xml"/><Relationship Id="rId21" Type="http://schemas.openxmlformats.org/officeDocument/2006/relationships/chart" Target="../charts/chart89.xml"/><Relationship Id="rId7" Type="http://schemas.openxmlformats.org/officeDocument/2006/relationships/chart" Target="../charts/chart75.xml"/><Relationship Id="rId12" Type="http://schemas.openxmlformats.org/officeDocument/2006/relationships/chart" Target="../charts/chart80.xml"/><Relationship Id="rId17" Type="http://schemas.openxmlformats.org/officeDocument/2006/relationships/chart" Target="../charts/chart85.xml"/><Relationship Id="rId2" Type="http://schemas.openxmlformats.org/officeDocument/2006/relationships/chart" Target="../charts/chart70.xml"/><Relationship Id="rId16" Type="http://schemas.openxmlformats.org/officeDocument/2006/relationships/chart" Target="../charts/chart84.xml"/><Relationship Id="rId20" Type="http://schemas.openxmlformats.org/officeDocument/2006/relationships/chart" Target="../charts/chart88.xml"/><Relationship Id="rId1" Type="http://schemas.openxmlformats.org/officeDocument/2006/relationships/chart" Target="../charts/chart69.xml"/><Relationship Id="rId6" Type="http://schemas.openxmlformats.org/officeDocument/2006/relationships/chart" Target="../charts/chart74.xml"/><Relationship Id="rId11" Type="http://schemas.openxmlformats.org/officeDocument/2006/relationships/chart" Target="../charts/chart79.xml"/><Relationship Id="rId5" Type="http://schemas.openxmlformats.org/officeDocument/2006/relationships/chart" Target="../charts/chart73.xml"/><Relationship Id="rId15" Type="http://schemas.openxmlformats.org/officeDocument/2006/relationships/chart" Target="../charts/chart83.xml"/><Relationship Id="rId10" Type="http://schemas.openxmlformats.org/officeDocument/2006/relationships/chart" Target="../charts/chart78.xml"/><Relationship Id="rId19" Type="http://schemas.openxmlformats.org/officeDocument/2006/relationships/chart" Target="../charts/chart87.xml"/><Relationship Id="rId4" Type="http://schemas.openxmlformats.org/officeDocument/2006/relationships/chart" Target="../charts/chart72.xml"/><Relationship Id="rId9" Type="http://schemas.openxmlformats.org/officeDocument/2006/relationships/chart" Target="../charts/chart77.xml"/><Relationship Id="rId14"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23</xdr:col>
      <xdr:colOff>142875</xdr:colOff>
      <xdr:row>3</xdr:row>
      <xdr:rowOff>57150</xdr:rowOff>
    </xdr:to>
    <xdr:sp macro="" textlink="" fLocksText="0">
      <xdr:nvSpPr>
        <xdr:cNvPr id="2" name="CustomShape 1">
          <a:extLst>
            <a:ext uri="{FF2B5EF4-FFF2-40B4-BE49-F238E27FC236}">
              <a16:creationId xmlns:a16="http://schemas.microsoft.com/office/drawing/2014/main" id="{5818C045-5287-4FFA-ACB2-ADA33267F0B1}"/>
            </a:ext>
          </a:extLst>
        </xdr:cNvPr>
        <xdr:cNvSpPr>
          <a:spLocks noChangeArrowheads="1"/>
        </xdr:cNvSpPr>
      </xdr:nvSpPr>
      <xdr:spPr bwMode="auto">
        <a:xfrm>
          <a:off x="0" y="200025"/>
          <a:ext cx="8467725" cy="457200"/>
        </a:xfrm>
        <a:prstGeom prst="rect">
          <a:avLst/>
        </a:prstGeom>
        <a:solidFill>
          <a:srgbClr val="FFFFFF"/>
        </a:solidFill>
        <a:ln>
          <a:noFill/>
        </a:ln>
        <a:effectLst/>
        <a:extLs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3040" rIns="0" bIns="0" anchor="t"/>
        <a:lstStyle/>
        <a:p>
          <a:pPr algn="l" rtl="0">
            <a:defRPr sz="1000"/>
          </a:pPr>
          <a:r>
            <a:rPr lang="fi-FI" sz="1000" b="0" i="0" u="none" strike="noStrike" baseline="0">
              <a:solidFill>
                <a:srgbClr val="000000"/>
              </a:solidFill>
              <a:latin typeface="Arial"/>
              <a:cs typeface="Arial"/>
            </a:rPr>
            <a:t>Kesän 2023 osalta listalla ovat pelkästään Tiiraan ilmoitetut havainnot. Muiden lähteiden seuraamiseen eivät paukut riitä. Aiemmilta vuosilta on kohtalaisen hyvä tilannetieto omalta ajaltaan. Listat on tarkistettu havaintokatsausten kirjoituksen yhteydessä.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14286</xdr:rowOff>
    </xdr:from>
    <xdr:to>
      <xdr:col>15</xdr:col>
      <xdr:colOff>123825</xdr:colOff>
      <xdr:row>33</xdr:row>
      <xdr:rowOff>28575</xdr:rowOff>
    </xdr:to>
    <xdr:graphicFrame macro="">
      <xdr:nvGraphicFramePr>
        <xdr:cNvPr id="3" name="Kaavio 2">
          <a:extLst>
            <a:ext uri="{FF2B5EF4-FFF2-40B4-BE49-F238E27FC236}">
              <a16:creationId xmlns:a16="http://schemas.microsoft.com/office/drawing/2014/main" id="{766250CE-9B8B-6070-4132-19B5B046FE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37</xdr:row>
      <xdr:rowOff>161925</xdr:rowOff>
    </xdr:from>
    <xdr:to>
      <xdr:col>9</xdr:col>
      <xdr:colOff>504825</xdr:colOff>
      <xdr:row>54</xdr:row>
      <xdr:rowOff>133350</xdr:rowOff>
    </xdr:to>
    <xdr:graphicFrame macro="">
      <xdr:nvGraphicFramePr>
        <xdr:cNvPr id="2" name="Kaavio 1">
          <a:extLst>
            <a:ext uri="{FF2B5EF4-FFF2-40B4-BE49-F238E27FC236}">
              <a16:creationId xmlns:a16="http://schemas.microsoft.com/office/drawing/2014/main" id="{BAB41158-382C-4363-A468-D19AD23055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55</xdr:row>
      <xdr:rowOff>161925</xdr:rowOff>
    </xdr:from>
    <xdr:to>
      <xdr:col>9</xdr:col>
      <xdr:colOff>504825</xdr:colOff>
      <xdr:row>72</xdr:row>
      <xdr:rowOff>133350</xdr:rowOff>
    </xdr:to>
    <xdr:graphicFrame macro="">
      <xdr:nvGraphicFramePr>
        <xdr:cNvPr id="3" name="Kaavio 2">
          <a:extLst>
            <a:ext uri="{FF2B5EF4-FFF2-40B4-BE49-F238E27FC236}">
              <a16:creationId xmlns:a16="http://schemas.microsoft.com/office/drawing/2014/main" id="{3AA16FDC-710A-4AE6-863B-BD02F137A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73</xdr:row>
      <xdr:rowOff>161925</xdr:rowOff>
    </xdr:from>
    <xdr:to>
      <xdr:col>9</xdr:col>
      <xdr:colOff>514350</xdr:colOff>
      <xdr:row>90</xdr:row>
      <xdr:rowOff>133350</xdr:rowOff>
    </xdr:to>
    <xdr:graphicFrame macro="">
      <xdr:nvGraphicFramePr>
        <xdr:cNvPr id="4" name="Kaavio 3">
          <a:extLst>
            <a:ext uri="{FF2B5EF4-FFF2-40B4-BE49-F238E27FC236}">
              <a16:creationId xmlns:a16="http://schemas.microsoft.com/office/drawing/2014/main" id="{285900F2-C035-4BCC-B2E0-D68D730E3C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91</xdr:row>
      <xdr:rowOff>161925</xdr:rowOff>
    </xdr:from>
    <xdr:to>
      <xdr:col>9</xdr:col>
      <xdr:colOff>514350</xdr:colOff>
      <xdr:row>108</xdr:row>
      <xdr:rowOff>133350</xdr:rowOff>
    </xdr:to>
    <xdr:graphicFrame macro="">
      <xdr:nvGraphicFramePr>
        <xdr:cNvPr id="5" name="Kaavio 4">
          <a:extLst>
            <a:ext uri="{FF2B5EF4-FFF2-40B4-BE49-F238E27FC236}">
              <a16:creationId xmlns:a16="http://schemas.microsoft.com/office/drawing/2014/main" id="{74F2E743-BCC6-45FA-8E11-F218886C44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109</xdr:row>
      <xdr:rowOff>161925</xdr:rowOff>
    </xdr:from>
    <xdr:to>
      <xdr:col>9</xdr:col>
      <xdr:colOff>514350</xdr:colOff>
      <xdr:row>126</xdr:row>
      <xdr:rowOff>133350</xdr:rowOff>
    </xdr:to>
    <xdr:graphicFrame macro="">
      <xdr:nvGraphicFramePr>
        <xdr:cNvPr id="6" name="Kaavio 5">
          <a:extLst>
            <a:ext uri="{FF2B5EF4-FFF2-40B4-BE49-F238E27FC236}">
              <a16:creationId xmlns:a16="http://schemas.microsoft.com/office/drawing/2014/main" id="{BAD651D4-5651-4CCD-A1F4-5788541147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127</xdr:row>
      <xdr:rowOff>161925</xdr:rowOff>
    </xdr:from>
    <xdr:to>
      <xdr:col>9</xdr:col>
      <xdr:colOff>514350</xdr:colOff>
      <xdr:row>144</xdr:row>
      <xdr:rowOff>133350</xdr:rowOff>
    </xdr:to>
    <xdr:graphicFrame macro="">
      <xdr:nvGraphicFramePr>
        <xdr:cNvPr id="7" name="Kaavio 6">
          <a:extLst>
            <a:ext uri="{FF2B5EF4-FFF2-40B4-BE49-F238E27FC236}">
              <a16:creationId xmlns:a16="http://schemas.microsoft.com/office/drawing/2014/main" id="{16467A6A-2B9C-4DC5-8130-B7D5CE3589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145</xdr:row>
      <xdr:rowOff>161925</xdr:rowOff>
    </xdr:from>
    <xdr:to>
      <xdr:col>9</xdr:col>
      <xdr:colOff>514350</xdr:colOff>
      <xdr:row>162</xdr:row>
      <xdr:rowOff>133350</xdr:rowOff>
    </xdr:to>
    <xdr:graphicFrame macro="">
      <xdr:nvGraphicFramePr>
        <xdr:cNvPr id="8" name="Kaavio 7">
          <a:extLst>
            <a:ext uri="{FF2B5EF4-FFF2-40B4-BE49-F238E27FC236}">
              <a16:creationId xmlns:a16="http://schemas.microsoft.com/office/drawing/2014/main" id="{2D07127D-C0B8-4188-8412-DA7A502EB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163</xdr:row>
      <xdr:rowOff>161925</xdr:rowOff>
    </xdr:from>
    <xdr:to>
      <xdr:col>9</xdr:col>
      <xdr:colOff>514350</xdr:colOff>
      <xdr:row>180</xdr:row>
      <xdr:rowOff>133350</xdr:rowOff>
    </xdr:to>
    <xdr:graphicFrame macro="">
      <xdr:nvGraphicFramePr>
        <xdr:cNvPr id="9" name="Kaavio 8">
          <a:extLst>
            <a:ext uri="{FF2B5EF4-FFF2-40B4-BE49-F238E27FC236}">
              <a16:creationId xmlns:a16="http://schemas.microsoft.com/office/drawing/2014/main" id="{31EEDCDF-CECB-43DA-90A6-AD56C4AAE9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181</xdr:row>
      <xdr:rowOff>161925</xdr:rowOff>
    </xdr:from>
    <xdr:to>
      <xdr:col>9</xdr:col>
      <xdr:colOff>514350</xdr:colOff>
      <xdr:row>198</xdr:row>
      <xdr:rowOff>133350</xdr:rowOff>
    </xdr:to>
    <xdr:graphicFrame macro="">
      <xdr:nvGraphicFramePr>
        <xdr:cNvPr id="10" name="Kaavio 9">
          <a:extLst>
            <a:ext uri="{FF2B5EF4-FFF2-40B4-BE49-F238E27FC236}">
              <a16:creationId xmlns:a16="http://schemas.microsoft.com/office/drawing/2014/main" id="{52FA4FFE-C625-4C0A-9B1C-9F1465F95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199</xdr:row>
      <xdr:rowOff>161925</xdr:rowOff>
    </xdr:from>
    <xdr:to>
      <xdr:col>9</xdr:col>
      <xdr:colOff>514350</xdr:colOff>
      <xdr:row>216</xdr:row>
      <xdr:rowOff>133350</xdr:rowOff>
    </xdr:to>
    <xdr:graphicFrame macro="">
      <xdr:nvGraphicFramePr>
        <xdr:cNvPr id="11" name="Kaavio 10">
          <a:extLst>
            <a:ext uri="{FF2B5EF4-FFF2-40B4-BE49-F238E27FC236}">
              <a16:creationId xmlns:a16="http://schemas.microsoft.com/office/drawing/2014/main" id="{8A9ED6DB-0582-48D6-9476-4EB5CC3270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19050</xdr:colOff>
      <xdr:row>218</xdr:row>
      <xdr:rowOff>0</xdr:rowOff>
    </xdr:from>
    <xdr:to>
      <xdr:col>9</xdr:col>
      <xdr:colOff>533400</xdr:colOff>
      <xdr:row>234</xdr:row>
      <xdr:rowOff>142875</xdr:rowOff>
    </xdr:to>
    <xdr:graphicFrame macro="">
      <xdr:nvGraphicFramePr>
        <xdr:cNvPr id="12" name="Kaavio 11">
          <a:extLst>
            <a:ext uri="{FF2B5EF4-FFF2-40B4-BE49-F238E27FC236}">
              <a16:creationId xmlns:a16="http://schemas.microsoft.com/office/drawing/2014/main" id="{D3791719-FA1A-4BE9-AA52-7C00D77BFD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161925</xdr:rowOff>
    </xdr:from>
    <xdr:to>
      <xdr:col>9</xdr:col>
      <xdr:colOff>514350</xdr:colOff>
      <xdr:row>252</xdr:row>
      <xdr:rowOff>133350</xdr:rowOff>
    </xdr:to>
    <xdr:graphicFrame macro="">
      <xdr:nvGraphicFramePr>
        <xdr:cNvPr id="13" name="Kaavio 12">
          <a:extLst>
            <a:ext uri="{FF2B5EF4-FFF2-40B4-BE49-F238E27FC236}">
              <a16:creationId xmlns:a16="http://schemas.microsoft.com/office/drawing/2014/main" id="{3A05F559-99BB-4B1F-92D3-FA093B2E60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272</xdr:row>
      <xdr:rowOff>161925</xdr:rowOff>
    </xdr:from>
    <xdr:to>
      <xdr:col>9</xdr:col>
      <xdr:colOff>514350</xdr:colOff>
      <xdr:row>289</xdr:row>
      <xdr:rowOff>133350</xdr:rowOff>
    </xdr:to>
    <xdr:graphicFrame macro="">
      <xdr:nvGraphicFramePr>
        <xdr:cNvPr id="14" name="Kaavio 13">
          <a:extLst>
            <a:ext uri="{FF2B5EF4-FFF2-40B4-BE49-F238E27FC236}">
              <a16:creationId xmlns:a16="http://schemas.microsoft.com/office/drawing/2014/main" id="{09DB07A0-5AEB-4686-8376-87E5CC1A4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290</xdr:row>
      <xdr:rowOff>161925</xdr:rowOff>
    </xdr:from>
    <xdr:to>
      <xdr:col>9</xdr:col>
      <xdr:colOff>514350</xdr:colOff>
      <xdr:row>307</xdr:row>
      <xdr:rowOff>133350</xdr:rowOff>
    </xdr:to>
    <xdr:graphicFrame macro="">
      <xdr:nvGraphicFramePr>
        <xdr:cNvPr id="15" name="Kaavio 14">
          <a:extLst>
            <a:ext uri="{FF2B5EF4-FFF2-40B4-BE49-F238E27FC236}">
              <a16:creationId xmlns:a16="http://schemas.microsoft.com/office/drawing/2014/main" id="{D2C883A4-C81A-4F25-9FFE-1B991B4372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308</xdr:row>
      <xdr:rowOff>161925</xdr:rowOff>
    </xdr:from>
    <xdr:to>
      <xdr:col>9</xdr:col>
      <xdr:colOff>514350</xdr:colOff>
      <xdr:row>325</xdr:row>
      <xdr:rowOff>133350</xdr:rowOff>
    </xdr:to>
    <xdr:graphicFrame macro="">
      <xdr:nvGraphicFramePr>
        <xdr:cNvPr id="16" name="Kaavio 15">
          <a:extLst>
            <a:ext uri="{FF2B5EF4-FFF2-40B4-BE49-F238E27FC236}">
              <a16:creationId xmlns:a16="http://schemas.microsoft.com/office/drawing/2014/main" id="{F8524EEA-2729-4B1B-A459-06164B5EC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326</xdr:row>
      <xdr:rowOff>161925</xdr:rowOff>
    </xdr:from>
    <xdr:to>
      <xdr:col>9</xdr:col>
      <xdr:colOff>514350</xdr:colOff>
      <xdr:row>343</xdr:row>
      <xdr:rowOff>133350</xdr:rowOff>
    </xdr:to>
    <xdr:graphicFrame macro="">
      <xdr:nvGraphicFramePr>
        <xdr:cNvPr id="17" name="Kaavio 16">
          <a:extLst>
            <a:ext uri="{FF2B5EF4-FFF2-40B4-BE49-F238E27FC236}">
              <a16:creationId xmlns:a16="http://schemas.microsoft.com/office/drawing/2014/main" id="{1719F965-CCCC-421E-98ED-F9A2AC9F7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344</xdr:row>
      <xdr:rowOff>161925</xdr:rowOff>
    </xdr:from>
    <xdr:to>
      <xdr:col>9</xdr:col>
      <xdr:colOff>514350</xdr:colOff>
      <xdr:row>361</xdr:row>
      <xdr:rowOff>133350</xdr:rowOff>
    </xdr:to>
    <xdr:graphicFrame macro="">
      <xdr:nvGraphicFramePr>
        <xdr:cNvPr id="18" name="Kaavio 17">
          <a:extLst>
            <a:ext uri="{FF2B5EF4-FFF2-40B4-BE49-F238E27FC236}">
              <a16:creationId xmlns:a16="http://schemas.microsoft.com/office/drawing/2014/main" id="{3408EC42-EB72-44AB-8856-FBACD16F5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362</xdr:row>
      <xdr:rowOff>161925</xdr:rowOff>
    </xdr:from>
    <xdr:to>
      <xdr:col>9</xdr:col>
      <xdr:colOff>514350</xdr:colOff>
      <xdr:row>379</xdr:row>
      <xdr:rowOff>133350</xdr:rowOff>
    </xdr:to>
    <xdr:graphicFrame macro="">
      <xdr:nvGraphicFramePr>
        <xdr:cNvPr id="19" name="Kaavio 18">
          <a:extLst>
            <a:ext uri="{FF2B5EF4-FFF2-40B4-BE49-F238E27FC236}">
              <a16:creationId xmlns:a16="http://schemas.microsoft.com/office/drawing/2014/main" id="{779AF1EA-8B91-477E-B4E1-7F04FBCA9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380</xdr:row>
      <xdr:rowOff>161925</xdr:rowOff>
    </xdr:from>
    <xdr:to>
      <xdr:col>9</xdr:col>
      <xdr:colOff>514350</xdr:colOff>
      <xdr:row>397</xdr:row>
      <xdr:rowOff>133350</xdr:rowOff>
    </xdr:to>
    <xdr:graphicFrame macro="">
      <xdr:nvGraphicFramePr>
        <xdr:cNvPr id="20" name="Kaavio 19">
          <a:extLst>
            <a:ext uri="{FF2B5EF4-FFF2-40B4-BE49-F238E27FC236}">
              <a16:creationId xmlns:a16="http://schemas.microsoft.com/office/drawing/2014/main" id="{F45264EE-5567-41C6-A9EF-AB1228F20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398</xdr:row>
      <xdr:rowOff>161925</xdr:rowOff>
    </xdr:from>
    <xdr:to>
      <xdr:col>9</xdr:col>
      <xdr:colOff>514350</xdr:colOff>
      <xdr:row>415</xdr:row>
      <xdr:rowOff>133350</xdr:rowOff>
    </xdr:to>
    <xdr:graphicFrame macro="">
      <xdr:nvGraphicFramePr>
        <xdr:cNvPr id="21" name="Kaavio 20">
          <a:extLst>
            <a:ext uri="{FF2B5EF4-FFF2-40B4-BE49-F238E27FC236}">
              <a16:creationId xmlns:a16="http://schemas.microsoft.com/office/drawing/2014/main" id="{6218BC12-C334-46D1-83F7-73CDEEFBD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304800</xdr:colOff>
      <xdr:row>1</xdr:row>
      <xdr:rowOff>0</xdr:rowOff>
    </xdr:from>
    <xdr:to>
      <xdr:col>9</xdr:col>
      <xdr:colOff>495300</xdr:colOff>
      <xdr:row>17</xdr:row>
      <xdr:rowOff>142875</xdr:rowOff>
    </xdr:to>
    <xdr:graphicFrame macro="">
      <xdr:nvGraphicFramePr>
        <xdr:cNvPr id="22" name="Kaavio 21">
          <a:extLst>
            <a:ext uri="{FF2B5EF4-FFF2-40B4-BE49-F238E27FC236}">
              <a16:creationId xmlns:a16="http://schemas.microsoft.com/office/drawing/2014/main" id="{27AE311D-9029-4F2D-AF4F-BC50EFB8B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18</xdr:row>
      <xdr:rowOff>161925</xdr:rowOff>
    </xdr:from>
    <xdr:to>
      <xdr:col>9</xdr:col>
      <xdr:colOff>504825</xdr:colOff>
      <xdr:row>35</xdr:row>
      <xdr:rowOff>133350</xdr:rowOff>
    </xdr:to>
    <xdr:graphicFrame macro="">
      <xdr:nvGraphicFramePr>
        <xdr:cNvPr id="23" name="Kaavio 22">
          <a:extLst>
            <a:ext uri="{FF2B5EF4-FFF2-40B4-BE49-F238E27FC236}">
              <a16:creationId xmlns:a16="http://schemas.microsoft.com/office/drawing/2014/main" id="{0183E9D3-48C4-45AD-89D2-A6C858F676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253</xdr:row>
      <xdr:rowOff>161925</xdr:rowOff>
    </xdr:from>
    <xdr:to>
      <xdr:col>9</xdr:col>
      <xdr:colOff>514350</xdr:colOff>
      <xdr:row>270</xdr:row>
      <xdr:rowOff>133350</xdr:rowOff>
    </xdr:to>
    <xdr:graphicFrame macro="">
      <xdr:nvGraphicFramePr>
        <xdr:cNvPr id="24" name="Kaavio 23">
          <a:extLst>
            <a:ext uri="{FF2B5EF4-FFF2-40B4-BE49-F238E27FC236}">
              <a16:creationId xmlns:a16="http://schemas.microsoft.com/office/drawing/2014/main" id="{B97B84E1-3A52-49E4-9628-B595DCF5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34</xdr:row>
      <xdr:rowOff>57150</xdr:rowOff>
    </xdr:from>
    <xdr:to>
      <xdr:col>8</xdr:col>
      <xdr:colOff>419100</xdr:colOff>
      <xdr:row>48</xdr:row>
      <xdr:rowOff>114300</xdr:rowOff>
    </xdr:to>
    <xdr:graphicFrame macro="">
      <xdr:nvGraphicFramePr>
        <xdr:cNvPr id="2" name="Kaavio 1">
          <a:extLst>
            <a:ext uri="{FF2B5EF4-FFF2-40B4-BE49-F238E27FC236}">
              <a16:creationId xmlns:a16="http://schemas.microsoft.com/office/drawing/2014/main" id="{98E44CB4-E1AD-433D-99D2-41F8A1DFFA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50</xdr:row>
      <xdr:rowOff>114300</xdr:rowOff>
    </xdr:from>
    <xdr:to>
      <xdr:col>8</xdr:col>
      <xdr:colOff>419100</xdr:colOff>
      <xdr:row>64</xdr:row>
      <xdr:rowOff>171450</xdr:rowOff>
    </xdr:to>
    <xdr:graphicFrame macro="">
      <xdr:nvGraphicFramePr>
        <xdr:cNvPr id="3" name="Kaavio 2">
          <a:extLst>
            <a:ext uri="{FF2B5EF4-FFF2-40B4-BE49-F238E27FC236}">
              <a16:creationId xmlns:a16="http://schemas.microsoft.com/office/drawing/2014/main" id="{BF30FB24-D2F2-4ADB-9AEA-1761868C91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65</xdr:row>
      <xdr:rowOff>171450</xdr:rowOff>
    </xdr:from>
    <xdr:to>
      <xdr:col>8</xdr:col>
      <xdr:colOff>428625</xdr:colOff>
      <xdr:row>80</xdr:row>
      <xdr:rowOff>38100</xdr:rowOff>
    </xdr:to>
    <xdr:graphicFrame macro="">
      <xdr:nvGraphicFramePr>
        <xdr:cNvPr id="4" name="Kaavio 3">
          <a:extLst>
            <a:ext uri="{FF2B5EF4-FFF2-40B4-BE49-F238E27FC236}">
              <a16:creationId xmlns:a16="http://schemas.microsoft.com/office/drawing/2014/main" id="{22580FB0-FF7F-49D9-80FC-499D62FEB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81</xdr:row>
      <xdr:rowOff>38100</xdr:rowOff>
    </xdr:from>
    <xdr:to>
      <xdr:col>8</xdr:col>
      <xdr:colOff>428625</xdr:colOff>
      <xdr:row>95</xdr:row>
      <xdr:rowOff>95250</xdr:rowOff>
    </xdr:to>
    <xdr:graphicFrame macro="">
      <xdr:nvGraphicFramePr>
        <xdr:cNvPr id="5" name="Kaavio 4">
          <a:extLst>
            <a:ext uri="{FF2B5EF4-FFF2-40B4-BE49-F238E27FC236}">
              <a16:creationId xmlns:a16="http://schemas.microsoft.com/office/drawing/2014/main" id="{60E8C0E9-0394-4D0D-937D-5F25ABA353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96</xdr:row>
      <xdr:rowOff>95250</xdr:rowOff>
    </xdr:from>
    <xdr:to>
      <xdr:col>8</xdr:col>
      <xdr:colOff>428625</xdr:colOff>
      <xdr:row>110</xdr:row>
      <xdr:rowOff>152400</xdr:rowOff>
    </xdr:to>
    <xdr:graphicFrame macro="">
      <xdr:nvGraphicFramePr>
        <xdr:cNvPr id="6" name="Kaavio 5">
          <a:extLst>
            <a:ext uri="{FF2B5EF4-FFF2-40B4-BE49-F238E27FC236}">
              <a16:creationId xmlns:a16="http://schemas.microsoft.com/office/drawing/2014/main" id="{4FBEDCFE-2C68-4052-B5E2-5CD0AD44B4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111</xdr:row>
      <xdr:rowOff>152400</xdr:rowOff>
    </xdr:from>
    <xdr:to>
      <xdr:col>8</xdr:col>
      <xdr:colOff>428625</xdr:colOff>
      <xdr:row>126</xdr:row>
      <xdr:rowOff>19050</xdr:rowOff>
    </xdr:to>
    <xdr:graphicFrame macro="">
      <xdr:nvGraphicFramePr>
        <xdr:cNvPr id="7" name="Kaavio 6">
          <a:extLst>
            <a:ext uri="{FF2B5EF4-FFF2-40B4-BE49-F238E27FC236}">
              <a16:creationId xmlns:a16="http://schemas.microsoft.com/office/drawing/2014/main" id="{BA603B0C-80EF-4D6F-A3E0-670ADB6D9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xdr:colOff>
      <xdr:row>127</xdr:row>
      <xdr:rowOff>19050</xdr:rowOff>
    </xdr:from>
    <xdr:to>
      <xdr:col>8</xdr:col>
      <xdr:colOff>428625</xdr:colOff>
      <xdr:row>141</xdr:row>
      <xdr:rowOff>76200</xdr:rowOff>
    </xdr:to>
    <xdr:graphicFrame macro="">
      <xdr:nvGraphicFramePr>
        <xdr:cNvPr id="8" name="Kaavio 7">
          <a:extLst>
            <a:ext uri="{FF2B5EF4-FFF2-40B4-BE49-F238E27FC236}">
              <a16:creationId xmlns:a16="http://schemas.microsoft.com/office/drawing/2014/main" id="{A623F5CA-3D61-4575-B608-85F74B7C7B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9525</xdr:colOff>
      <xdr:row>142</xdr:row>
      <xdr:rowOff>76200</xdr:rowOff>
    </xdr:from>
    <xdr:to>
      <xdr:col>8</xdr:col>
      <xdr:colOff>428625</xdr:colOff>
      <xdr:row>156</xdr:row>
      <xdr:rowOff>133350</xdr:rowOff>
    </xdr:to>
    <xdr:graphicFrame macro="">
      <xdr:nvGraphicFramePr>
        <xdr:cNvPr id="9" name="Kaavio 8">
          <a:extLst>
            <a:ext uri="{FF2B5EF4-FFF2-40B4-BE49-F238E27FC236}">
              <a16:creationId xmlns:a16="http://schemas.microsoft.com/office/drawing/2014/main" id="{90D5936E-7691-4891-8DE2-BF4ADC375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157</xdr:row>
      <xdr:rowOff>133350</xdr:rowOff>
    </xdr:from>
    <xdr:to>
      <xdr:col>8</xdr:col>
      <xdr:colOff>428625</xdr:colOff>
      <xdr:row>172</xdr:row>
      <xdr:rowOff>0</xdr:rowOff>
    </xdr:to>
    <xdr:graphicFrame macro="">
      <xdr:nvGraphicFramePr>
        <xdr:cNvPr id="10" name="Kaavio 9">
          <a:extLst>
            <a:ext uri="{FF2B5EF4-FFF2-40B4-BE49-F238E27FC236}">
              <a16:creationId xmlns:a16="http://schemas.microsoft.com/office/drawing/2014/main" id="{5F750EC1-854F-4095-A024-915F2E9DE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9525</xdr:colOff>
      <xdr:row>173</xdr:row>
      <xdr:rowOff>0</xdr:rowOff>
    </xdr:from>
    <xdr:to>
      <xdr:col>8</xdr:col>
      <xdr:colOff>428625</xdr:colOff>
      <xdr:row>187</xdr:row>
      <xdr:rowOff>57150</xdr:rowOff>
    </xdr:to>
    <xdr:graphicFrame macro="">
      <xdr:nvGraphicFramePr>
        <xdr:cNvPr id="11" name="Kaavio 10">
          <a:extLst>
            <a:ext uri="{FF2B5EF4-FFF2-40B4-BE49-F238E27FC236}">
              <a16:creationId xmlns:a16="http://schemas.microsoft.com/office/drawing/2014/main" id="{7EDC2EBE-F7CB-45C5-A6D0-53CFF9E6E6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28575</xdr:colOff>
      <xdr:row>188</xdr:row>
      <xdr:rowOff>57150</xdr:rowOff>
    </xdr:from>
    <xdr:to>
      <xdr:col>8</xdr:col>
      <xdr:colOff>447675</xdr:colOff>
      <xdr:row>202</xdr:row>
      <xdr:rowOff>123825</xdr:rowOff>
    </xdr:to>
    <xdr:graphicFrame macro="">
      <xdr:nvGraphicFramePr>
        <xdr:cNvPr id="12" name="Kaavio 11">
          <a:extLst>
            <a:ext uri="{FF2B5EF4-FFF2-40B4-BE49-F238E27FC236}">
              <a16:creationId xmlns:a16="http://schemas.microsoft.com/office/drawing/2014/main" id="{A1CED9A5-225E-4385-8F49-D83660173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9525</xdr:colOff>
      <xdr:row>203</xdr:row>
      <xdr:rowOff>114300</xdr:rowOff>
    </xdr:from>
    <xdr:to>
      <xdr:col>8</xdr:col>
      <xdr:colOff>428625</xdr:colOff>
      <xdr:row>217</xdr:row>
      <xdr:rowOff>171450</xdr:rowOff>
    </xdr:to>
    <xdr:graphicFrame macro="">
      <xdr:nvGraphicFramePr>
        <xdr:cNvPr id="13" name="Kaavio 12">
          <a:extLst>
            <a:ext uri="{FF2B5EF4-FFF2-40B4-BE49-F238E27FC236}">
              <a16:creationId xmlns:a16="http://schemas.microsoft.com/office/drawing/2014/main" id="{413CB0C7-4D68-49D4-8A74-3F3ED05288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9525</xdr:colOff>
      <xdr:row>218</xdr:row>
      <xdr:rowOff>171450</xdr:rowOff>
    </xdr:from>
    <xdr:to>
      <xdr:col>8</xdr:col>
      <xdr:colOff>428625</xdr:colOff>
      <xdr:row>233</xdr:row>
      <xdr:rowOff>38100</xdr:rowOff>
    </xdr:to>
    <xdr:graphicFrame macro="">
      <xdr:nvGraphicFramePr>
        <xdr:cNvPr id="14" name="Kaavio 13">
          <a:extLst>
            <a:ext uri="{FF2B5EF4-FFF2-40B4-BE49-F238E27FC236}">
              <a16:creationId xmlns:a16="http://schemas.microsoft.com/office/drawing/2014/main" id="{2164624E-FD08-44CD-AE04-A6250233C1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9525</xdr:colOff>
      <xdr:row>234</xdr:row>
      <xdr:rowOff>38100</xdr:rowOff>
    </xdr:from>
    <xdr:to>
      <xdr:col>8</xdr:col>
      <xdr:colOff>428625</xdr:colOff>
      <xdr:row>248</xdr:row>
      <xdr:rowOff>95250</xdr:rowOff>
    </xdr:to>
    <xdr:graphicFrame macro="">
      <xdr:nvGraphicFramePr>
        <xdr:cNvPr id="15" name="Kaavio 14">
          <a:extLst>
            <a:ext uri="{FF2B5EF4-FFF2-40B4-BE49-F238E27FC236}">
              <a16:creationId xmlns:a16="http://schemas.microsoft.com/office/drawing/2014/main" id="{540FAA51-9595-44BB-9EDA-46A063B6C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9525</xdr:colOff>
      <xdr:row>249</xdr:row>
      <xdr:rowOff>95250</xdr:rowOff>
    </xdr:from>
    <xdr:to>
      <xdr:col>8</xdr:col>
      <xdr:colOff>428625</xdr:colOff>
      <xdr:row>263</xdr:row>
      <xdr:rowOff>152400</xdr:rowOff>
    </xdr:to>
    <xdr:graphicFrame macro="">
      <xdr:nvGraphicFramePr>
        <xdr:cNvPr id="16" name="Kaavio 15">
          <a:extLst>
            <a:ext uri="{FF2B5EF4-FFF2-40B4-BE49-F238E27FC236}">
              <a16:creationId xmlns:a16="http://schemas.microsoft.com/office/drawing/2014/main" id="{A008A991-EC9E-4F04-8B01-9FA097CA9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9525</xdr:colOff>
      <xdr:row>264</xdr:row>
      <xdr:rowOff>152400</xdr:rowOff>
    </xdr:from>
    <xdr:to>
      <xdr:col>8</xdr:col>
      <xdr:colOff>428625</xdr:colOff>
      <xdr:row>279</xdr:row>
      <xdr:rowOff>19050</xdr:rowOff>
    </xdr:to>
    <xdr:graphicFrame macro="">
      <xdr:nvGraphicFramePr>
        <xdr:cNvPr id="17" name="Kaavio 16">
          <a:extLst>
            <a:ext uri="{FF2B5EF4-FFF2-40B4-BE49-F238E27FC236}">
              <a16:creationId xmlns:a16="http://schemas.microsoft.com/office/drawing/2014/main" id="{769E36A8-C53E-4526-A2BB-F2B841059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280</xdr:row>
      <xdr:rowOff>19050</xdr:rowOff>
    </xdr:from>
    <xdr:to>
      <xdr:col>8</xdr:col>
      <xdr:colOff>428625</xdr:colOff>
      <xdr:row>294</xdr:row>
      <xdr:rowOff>76200</xdr:rowOff>
    </xdr:to>
    <xdr:graphicFrame macro="">
      <xdr:nvGraphicFramePr>
        <xdr:cNvPr id="18" name="Kaavio 17">
          <a:extLst>
            <a:ext uri="{FF2B5EF4-FFF2-40B4-BE49-F238E27FC236}">
              <a16:creationId xmlns:a16="http://schemas.microsoft.com/office/drawing/2014/main" id="{918AADA1-123D-4987-AA6F-A7059B21B4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9525</xdr:colOff>
      <xdr:row>295</xdr:row>
      <xdr:rowOff>76200</xdr:rowOff>
    </xdr:from>
    <xdr:to>
      <xdr:col>8</xdr:col>
      <xdr:colOff>428625</xdr:colOff>
      <xdr:row>309</xdr:row>
      <xdr:rowOff>133350</xdr:rowOff>
    </xdr:to>
    <xdr:graphicFrame macro="">
      <xdr:nvGraphicFramePr>
        <xdr:cNvPr id="19" name="Kaavio 18">
          <a:extLst>
            <a:ext uri="{FF2B5EF4-FFF2-40B4-BE49-F238E27FC236}">
              <a16:creationId xmlns:a16="http://schemas.microsoft.com/office/drawing/2014/main" id="{3C7E4B85-5901-4CD7-96F6-07FBAD8538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9525</xdr:colOff>
      <xdr:row>310</xdr:row>
      <xdr:rowOff>133350</xdr:rowOff>
    </xdr:from>
    <xdr:to>
      <xdr:col>8</xdr:col>
      <xdr:colOff>428625</xdr:colOff>
      <xdr:row>325</xdr:row>
      <xdr:rowOff>0</xdr:rowOff>
    </xdr:to>
    <xdr:graphicFrame macro="">
      <xdr:nvGraphicFramePr>
        <xdr:cNvPr id="20" name="Kaavio 19">
          <a:extLst>
            <a:ext uri="{FF2B5EF4-FFF2-40B4-BE49-F238E27FC236}">
              <a16:creationId xmlns:a16="http://schemas.microsoft.com/office/drawing/2014/main" id="{00D14AA4-A70B-46A3-8CF1-A350DB77C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9525</xdr:colOff>
      <xdr:row>326</xdr:row>
      <xdr:rowOff>0</xdr:rowOff>
    </xdr:from>
    <xdr:to>
      <xdr:col>8</xdr:col>
      <xdr:colOff>428625</xdr:colOff>
      <xdr:row>340</xdr:row>
      <xdr:rowOff>57150</xdr:rowOff>
    </xdr:to>
    <xdr:graphicFrame macro="">
      <xdr:nvGraphicFramePr>
        <xdr:cNvPr id="21" name="Kaavio 20">
          <a:extLst>
            <a:ext uri="{FF2B5EF4-FFF2-40B4-BE49-F238E27FC236}">
              <a16:creationId xmlns:a16="http://schemas.microsoft.com/office/drawing/2014/main" id="{9466AECB-1397-4B9E-A44E-9413337EA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xdr:row>
      <xdr:rowOff>0</xdr:rowOff>
    </xdr:from>
    <xdr:to>
      <xdr:col>8</xdr:col>
      <xdr:colOff>409575</xdr:colOff>
      <xdr:row>15</xdr:row>
      <xdr:rowOff>66675</xdr:rowOff>
    </xdr:to>
    <xdr:graphicFrame macro="">
      <xdr:nvGraphicFramePr>
        <xdr:cNvPr id="22" name="Kaavio 21">
          <a:extLst>
            <a:ext uri="{FF2B5EF4-FFF2-40B4-BE49-F238E27FC236}">
              <a16:creationId xmlns:a16="http://schemas.microsoft.com/office/drawing/2014/main" id="{C68602E9-656C-49A1-B147-6A7CB4DAF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152399</xdr:colOff>
      <xdr:row>325</xdr:row>
      <xdr:rowOff>190499</xdr:rowOff>
    </xdr:from>
    <xdr:to>
      <xdr:col>15</xdr:col>
      <xdr:colOff>76200</xdr:colOff>
      <xdr:row>337</xdr:row>
      <xdr:rowOff>9525</xdr:rowOff>
    </xdr:to>
    <xdr:graphicFrame macro="">
      <xdr:nvGraphicFramePr>
        <xdr:cNvPr id="23" name="Kaavio 22">
          <a:extLst>
            <a:ext uri="{FF2B5EF4-FFF2-40B4-BE49-F238E27FC236}">
              <a16:creationId xmlns:a16="http://schemas.microsoft.com/office/drawing/2014/main" id="{5FC348C9-8708-482A-91DB-F6ABE44D4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152400</xdr:colOff>
      <xdr:row>310</xdr:row>
      <xdr:rowOff>133350</xdr:rowOff>
    </xdr:from>
    <xdr:to>
      <xdr:col>15</xdr:col>
      <xdr:colOff>76201</xdr:colOff>
      <xdr:row>321</xdr:row>
      <xdr:rowOff>142876</xdr:rowOff>
    </xdr:to>
    <xdr:graphicFrame macro="">
      <xdr:nvGraphicFramePr>
        <xdr:cNvPr id="24" name="Kaavio 23">
          <a:extLst>
            <a:ext uri="{FF2B5EF4-FFF2-40B4-BE49-F238E27FC236}">
              <a16:creationId xmlns:a16="http://schemas.microsoft.com/office/drawing/2014/main" id="{32C5ED23-3526-48C8-8C5D-2F70FE555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152400</xdr:colOff>
      <xdr:row>295</xdr:row>
      <xdr:rowOff>76200</xdr:rowOff>
    </xdr:from>
    <xdr:to>
      <xdr:col>15</xdr:col>
      <xdr:colOff>76201</xdr:colOff>
      <xdr:row>306</xdr:row>
      <xdr:rowOff>85726</xdr:rowOff>
    </xdr:to>
    <xdr:graphicFrame macro="">
      <xdr:nvGraphicFramePr>
        <xdr:cNvPr id="25" name="Kaavio 24">
          <a:extLst>
            <a:ext uri="{FF2B5EF4-FFF2-40B4-BE49-F238E27FC236}">
              <a16:creationId xmlns:a16="http://schemas.microsoft.com/office/drawing/2014/main" id="{9769F01D-71AA-479D-89B1-DE93B9246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152400</xdr:colOff>
      <xdr:row>280</xdr:row>
      <xdr:rowOff>19050</xdr:rowOff>
    </xdr:from>
    <xdr:to>
      <xdr:col>15</xdr:col>
      <xdr:colOff>76201</xdr:colOff>
      <xdr:row>291</xdr:row>
      <xdr:rowOff>28576</xdr:rowOff>
    </xdr:to>
    <xdr:graphicFrame macro="">
      <xdr:nvGraphicFramePr>
        <xdr:cNvPr id="26" name="Kaavio 25">
          <a:extLst>
            <a:ext uri="{FF2B5EF4-FFF2-40B4-BE49-F238E27FC236}">
              <a16:creationId xmlns:a16="http://schemas.microsoft.com/office/drawing/2014/main" id="{CA98E253-5639-4C62-BA7B-E10FD4C709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152400</xdr:colOff>
      <xdr:row>264</xdr:row>
      <xdr:rowOff>152400</xdr:rowOff>
    </xdr:from>
    <xdr:to>
      <xdr:col>15</xdr:col>
      <xdr:colOff>76201</xdr:colOff>
      <xdr:row>275</xdr:row>
      <xdr:rowOff>161926</xdr:rowOff>
    </xdr:to>
    <xdr:graphicFrame macro="">
      <xdr:nvGraphicFramePr>
        <xdr:cNvPr id="27" name="Kaavio 26">
          <a:extLst>
            <a:ext uri="{FF2B5EF4-FFF2-40B4-BE49-F238E27FC236}">
              <a16:creationId xmlns:a16="http://schemas.microsoft.com/office/drawing/2014/main" id="{577A381A-13BC-457F-8DCE-B7B25F34A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152400</xdr:colOff>
      <xdr:row>249</xdr:row>
      <xdr:rowOff>95250</xdr:rowOff>
    </xdr:from>
    <xdr:to>
      <xdr:col>15</xdr:col>
      <xdr:colOff>76201</xdr:colOff>
      <xdr:row>260</xdr:row>
      <xdr:rowOff>104776</xdr:rowOff>
    </xdr:to>
    <xdr:graphicFrame macro="">
      <xdr:nvGraphicFramePr>
        <xdr:cNvPr id="28" name="Kaavio 27">
          <a:extLst>
            <a:ext uri="{FF2B5EF4-FFF2-40B4-BE49-F238E27FC236}">
              <a16:creationId xmlns:a16="http://schemas.microsoft.com/office/drawing/2014/main" id="{2EABFF27-5784-4A7B-B70F-63CBFE77DD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152400</xdr:colOff>
      <xdr:row>234</xdr:row>
      <xdr:rowOff>38100</xdr:rowOff>
    </xdr:from>
    <xdr:to>
      <xdr:col>15</xdr:col>
      <xdr:colOff>76201</xdr:colOff>
      <xdr:row>245</xdr:row>
      <xdr:rowOff>47626</xdr:rowOff>
    </xdr:to>
    <xdr:graphicFrame macro="">
      <xdr:nvGraphicFramePr>
        <xdr:cNvPr id="29" name="Kaavio 28">
          <a:extLst>
            <a:ext uri="{FF2B5EF4-FFF2-40B4-BE49-F238E27FC236}">
              <a16:creationId xmlns:a16="http://schemas.microsoft.com/office/drawing/2014/main" id="{3F39AEA1-B502-45ED-B062-96D4CCC0C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9</xdr:col>
      <xdr:colOff>152400</xdr:colOff>
      <xdr:row>218</xdr:row>
      <xdr:rowOff>171450</xdr:rowOff>
    </xdr:from>
    <xdr:to>
      <xdr:col>15</xdr:col>
      <xdr:colOff>76201</xdr:colOff>
      <xdr:row>229</xdr:row>
      <xdr:rowOff>180976</xdr:rowOff>
    </xdr:to>
    <xdr:graphicFrame macro="">
      <xdr:nvGraphicFramePr>
        <xdr:cNvPr id="30" name="Kaavio 29">
          <a:extLst>
            <a:ext uri="{FF2B5EF4-FFF2-40B4-BE49-F238E27FC236}">
              <a16:creationId xmlns:a16="http://schemas.microsoft.com/office/drawing/2014/main" id="{D62C7AE3-A292-4DB8-8597-D3A1671A94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152400</xdr:colOff>
      <xdr:row>203</xdr:row>
      <xdr:rowOff>114300</xdr:rowOff>
    </xdr:from>
    <xdr:to>
      <xdr:col>15</xdr:col>
      <xdr:colOff>76201</xdr:colOff>
      <xdr:row>214</xdr:row>
      <xdr:rowOff>123826</xdr:rowOff>
    </xdr:to>
    <xdr:graphicFrame macro="">
      <xdr:nvGraphicFramePr>
        <xdr:cNvPr id="31" name="Kaavio 30">
          <a:extLst>
            <a:ext uri="{FF2B5EF4-FFF2-40B4-BE49-F238E27FC236}">
              <a16:creationId xmlns:a16="http://schemas.microsoft.com/office/drawing/2014/main" id="{AE5B2072-8778-43DC-A20C-8E7CF09595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152400</xdr:colOff>
      <xdr:row>188</xdr:row>
      <xdr:rowOff>57150</xdr:rowOff>
    </xdr:from>
    <xdr:to>
      <xdr:col>15</xdr:col>
      <xdr:colOff>76201</xdr:colOff>
      <xdr:row>199</xdr:row>
      <xdr:rowOff>66676</xdr:rowOff>
    </xdr:to>
    <xdr:graphicFrame macro="">
      <xdr:nvGraphicFramePr>
        <xdr:cNvPr id="32" name="Kaavio 31">
          <a:extLst>
            <a:ext uri="{FF2B5EF4-FFF2-40B4-BE49-F238E27FC236}">
              <a16:creationId xmlns:a16="http://schemas.microsoft.com/office/drawing/2014/main" id="{8242A8FC-685A-4C2E-A419-1E4334DC1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9</xdr:col>
      <xdr:colOff>152400</xdr:colOff>
      <xdr:row>173</xdr:row>
      <xdr:rowOff>0</xdr:rowOff>
    </xdr:from>
    <xdr:to>
      <xdr:col>15</xdr:col>
      <xdr:colOff>76201</xdr:colOff>
      <xdr:row>184</xdr:row>
      <xdr:rowOff>9526</xdr:rowOff>
    </xdr:to>
    <xdr:graphicFrame macro="">
      <xdr:nvGraphicFramePr>
        <xdr:cNvPr id="33" name="Kaavio 32">
          <a:extLst>
            <a:ext uri="{FF2B5EF4-FFF2-40B4-BE49-F238E27FC236}">
              <a16:creationId xmlns:a16="http://schemas.microsoft.com/office/drawing/2014/main" id="{BF417521-BC2F-4407-8F1C-E80BD090BE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9</xdr:col>
      <xdr:colOff>152400</xdr:colOff>
      <xdr:row>157</xdr:row>
      <xdr:rowOff>133350</xdr:rowOff>
    </xdr:from>
    <xdr:to>
      <xdr:col>15</xdr:col>
      <xdr:colOff>76201</xdr:colOff>
      <xdr:row>168</xdr:row>
      <xdr:rowOff>142876</xdr:rowOff>
    </xdr:to>
    <xdr:graphicFrame macro="">
      <xdr:nvGraphicFramePr>
        <xdr:cNvPr id="34" name="Kaavio 33">
          <a:extLst>
            <a:ext uri="{FF2B5EF4-FFF2-40B4-BE49-F238E27FC236}">
              <a16:creationId xmlns:a16="http://schemas.microsoft.com/office/drawing/2014/main" id="{1F06CBB2-E3AE-4D5E-AD7E-BFE263FE56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9</xdr:col>
      <xdr:colOff>152400</xdr:colOff>
      <xdr:row>142</xdr:row>
      <xdr:rowOff>76200</xdr:rowOff>
    </xdr:from>
    <xdr:to>
      <xdr:col>15</xdr:col>
      <xdr:colOff>76201</xdr:colOff>
      <xdr:row>153</xdr:row>
      <xdr:rowOff>85726</xdr:rowOff>
    </xdr:to>
    <xdr:graphicFrame macro="">
      <xdr:nvGraphicFramePr>
        <xdr:cNvPr id="35" name="Kaavio 34">
          <a:extLst>
            <a:ext uri="{FF2B5EF4-FFF2-40B4-BE49-F238E27FC236}">
              <a16:creationId xmlns:a16="http://schemas.microsoft.com/office/drawing/2014/main" id="{17FFA340-5D14-44B9-9B21-A64AC4865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152400</xdr:colOff>
      <xdr:row>127</xdr:row>
      <xdr:rowOff>19050</xdr:rowOff>
    </xdr:from>
    <xdr:to>
      <xdr:col>15</xdr:col>
      <xdr:colOff>76201</xdr:colOff>
      <xdr:row>138</xdr:row>
      <xdr:rowOff>28576</xdr:rowOff>
    </xdr:to>
    <xdr:graphicFrame macro="">
      <xdr:nvGraphicFramePr>
        <xdr:cNvPr id="36" name="Kaavio 35">
          <a:extLst>
            <a:ext uri="{FF2B5EF4-FFF2-40B4-BE49-F238E27FC236}">
              <a16:creationId xmlns:a16="http://schemas.microsoft.com/office/drawing/2014/main" id="{CB152BD4-9CB9-4721-9537-826DCE3F0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9</xdr:col>
      <xdr:colOff>152400</xdr:colOff>
      <xdr:row>111</xdr:row>
      <xdr:rowOff>152400</xdr:rowOff>
    </xdr:from>
    <xdr:to>
      <xdr:col>15</xdr:col>
      <xdr:colOff>76201</xdr:colOff>
      <xdr:row>122</xdr:row>
      <xdr:rowOff>161926</xdr:rowOff>
    </xdr:to>
    <xdr:graphicFrame macro="">
      <xdr:nvGraphicFramePr>
        <xdr:cNvPr id="37" name="Kaavio 36">
          <a:extLst>
            <a:ext uri="{FF2B5EF4-FFF2-40B4-BE49-F238E27FC236}">
              <a16:creationId xmlns:a16="http://schemas.microsoft.com/office/drawing/2014/main" id="{98E64AC1-D3D4-4161-A807-43B282253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9</xdr:col>
      <xdr:colOff>152400</xdr:colOff>
      <xdr:row>96</xdr:row>
      <xdr:rowOff>95250</xdr:rowOff>
    </xdr:from>
    <xdr:to>
      <xdr:col>15</xdr:col>
      <xdr:colOff>76201</xdr:colOff>
      <xdr:row>107</xdr:row>
      <xdr:rowOff>104776</xdr:rowOff>
    </xdr:to>
    <xdr:graphicFrame macro="">
      <xdr:nvGraphicFramePr>
        <xdr:cNvPr id="38" name="Kaavio 37">
          <a:extLst>
            <a:ext uri="{FF2B5EF4-FFF2-40B4-BE49-F238E27FC236}">
              <a16:creationId xmlns:a16="http://schemas.microsoft.com/office/drawing/2014/main" id="{1DC5A248-FE4B-4C38-A640-65CB8D0CB5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9</xdr:col>
      <xdr:colOff>152400</xdr:colOff>
      <xdr:row>81</xdr:row>
      <xdr:rowOff>38100</xdr:rowOff>
    </xdr:from>
    <xdr:to>
      <xdr:col>15</xdr:col>
      <xdr:colOff>76201</xdr:colOff>
      <xdr:row>92</xdr:row>
      <xdr:rowOff>47626</xdr:rowOff>
    </xdr:to>
    <xdr:graphicFrame macro="">
      <xdr:nvGraphicFramePr>
        <xdr:cNvPr id="39" name="Kaavio 38">
          <a:extLst>
            <a:ext uri="{FF2B5EF4-FFF2-40B4-BE49-F238E27FC236}">
              <a16:creationId xmlns:a16="http://schemas.microsoft.com/office/drawing/2014/main" id="{E00F110A-84DC-4345-B5F0-18B0462B4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xdr:col>
      <xdr:colOff>152400</xdr:colOff>
      <xdr:row>65</xdr:row>
      <xdr:rowOff>171450</xdr:rowOff>
    </xdr:from>
    <xdr:to>
      <xdr:col>15</xdr:col>
      <xdr:colOff>76201</xdr:colOff>
      <xdr:row>76</xdr:row>
      <xdr:rowOff>180976</xdr:rowOff>
    </xdr:to>
    <xdr:graphicFrame macro="">
      <xdr:nvGraphicFramePr>
        <xdr:cNvPr id="40" name="Kaavio 39">
          <a:extLst>
            <a:ext uri="{FF2B5EF4-FFF2-40B4-BE49-F238E27FC236}">
              <a16:creationId xmlns:a16="http://schemas.microsoft.com/office/drawing/2014/main" id="{B379C947-26AB-4EED-BB76-E3B97A739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9</xdr:col>
      <xdr:colOff>152400</xdr:colOff>
      <xdr:row>50</xdr:row>
      <xdr:rowOff>114300</xdr:rowOff>
    </xdr:from>
    <xdr:to>
      <xdr:col>15</xdr:col>
      <xdr:colOff>76201</xdr:colOff>
      <xdr:row>61</xdr:row>
      <xdr:rowOff>123826</xdr:rowOff>
    </xdr:to>
    <xdr:graphicFrame macro="">
      <xdr:nvGraphicFramePr>
        <xdr:cNvPr id="41" name="Kaavio 40">
          <a:extLst>
            <a:ext uri="{FF2B5EF4-FFF2-40B4-BE49-F238E27FC236}">
              <a16:creationId xmlns:a16="http://schemas.microsoft.com/office/drawing/2014/main" id="{A56349BA-87BC-496F-BEE9-B17CC490D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152400</xdr:colOff>
      <xdr:row>34</xdr:row>
      <xdr:rowOff>57150</xdr:rowOff>
    </xdr:from>
    <xdr:to>
      <xdr:col>15</xdr:col>
      <xdr:colOff>76201</xdr:colOff>
      <xdr:row>45</xdr:row>
      <xdr:rowOff>66676</xdr:rowOff>
    </xdr:to>
    <xdr:graphicFrame macro="">
      <xdr:nvGraphicFramePr>
        <xdr:cNvPr id="42" name="Kaavio 41">
          <a:extLst>
            <a:ext uri="{FF2B5EF4-FFF2-40B4-BE49-F238E27FC236}">
              <a16:creationId xmlns:a16="http://schemas.microsoft.com/office/drawing/2014/main" id="{DADAFC9F-140C-4B0D-87E6-1577496B53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9525</xdr:colOff>
      <xdr:row>17</xdr:row>
      <xdr:rowOff>57150</xdr:rowOff>
    </xdr:from>
    <xdr:to>
      <xdr:col>8</xdr:col>
      <xdr:colOff>419100</xdr:colOff>
      <xdr:row>31</xdr:row>
      <xdr:rowOff>114300</xdr:rowOff>
    </xdr:to>
    <xdr:graphicFrame macro="">
      <xdr:nvGraphicFramePr>
        <xdr:cNvPr id="48" name="Kaavio 47">
          <a:extLst>
            <a:ext uri="{FF2B5EF4-FFF2-40B4-BE49-F238E27FC236}">
              <a16:creationId xmlns:a16="http://schemas.microsoft.com/office/drawing/2014/main" id="{AE576BD8-7E86-46F5-9E38-B431C65567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9</xdr:col>
      <xdr:colOff>152400</xdr:colOff>
      <xdr:row>17</xdr:row>
      <xdr:rowOff>57150</xdr:rowOff>
    </xdr:from>
    <xdr:to>
      <xdr:col>15</xdr:col>
      <xdr:colOff>76201</xdr:colOff>
      <xdr:row>28</xdr:row>
      <xdr:rowOff>66676</xdr:rowOff>
    </xdr:to>
    <xdr:graphicFrame macro="">
      <xdr:nvGraphicFramePr>
        <xdr:cNvPr id="49" name="Kaavio 48">
          <a:extLst>
            <a:ext uri="{FF2B5EF4-FFF2-40B4-BE49-F238E27FC236}">
              <a16:creationId xmlns:a16="http://schemas.microsoft.com/office/drawing/2014/main" id="{5837B14E-5138-41F0-A7C4-1A9F83D826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9</xdr:col>
      <xdr:colOff>0</xdr:colOff>
      <xdr:row>1</xdr:row>
      <xdr:rowOff>0</xdr:rowOff>
    </xdr:from>
    <xdr:to>
      <xdr:col>14</xdr:col>
      <xdr:colOff>533401</xdr:colOff>
      <xdr:row>12</xdr:row>
      <xdr:rowOff>9526</xdr:rowOff>
    </xdr:to>
    <xdr:graphicFrame macro="">
      <xdr:nvGraphicFramePr>
        <xdr:cNvPr id="45" name="Kaavio 44">
          <a:extLst>
            <a:ext uri="{FF2B5EF4-FFF2-40B4-BE49-F238E27FC236}">
              <a16:creationId xmlns:a16="http://schemas.microsoft.com/office/drawing/2014/main" id="{C78DA930-1AAB-4DC8-B5C0-50FE8533FA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0</xdr:rowOff>
    </xdr:from>
    <xdr:to>
      <xdr:col>9</xdr:col>
      <xdr:colOff>542925</xdr:colOff>
      <xdr:row>17</xdr:row>
      <xdr:rowOff>133350</xdr:rowOff>
    </xdr:to>
    <xdr:graphicFrame macro="">
      <xdr:nvGraphicFramePr>
        <xdr:cNvPr id="2" name="Kaavio 1">
          <a:extLst>
            <a:ext uri="{FF2B5EF4-FFF2-40B4-BE49-F238E27FC236}">
              <a16:creationId xmlns:a16="http://schemas.microsoft.com/office/drawing/2014/main" id="{AF1CFA08-91C6-4CAB-AD80-3F1BC92C40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18</xdr:row>
      <xdr:rowOff>152400</xdr:rowOff>
    </xdr:from>
    <xdr:to>
      <xdr:col>9</xdr:col>
      <xdr:colOff>571500</xdr:colOff>
      <xdr:row>35</xdr:row>
      <xdr:rowOff>123825</xdr:rowOff>
    </xdr:to>
    <xdr:graphicFrame macro="">
      <xdr:nvGraphicFramePr>
        <xdr:cNvPr id="3" name="Kaavio 2">
          <a:extLst>
            <a:ext uri="{FF2B5EF4-FFF2-40B4-BE49-F238E27FC236}">
              <a16:creationId xmlns:a16="http://schemas.microsoft.com/office/drawing/2014/main" id="{BAEB90F2-7436-4E30-A8BB-54C40FED69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36</xdr:row>
      <xdr:rowOff>142875</xdr:rowOff>
    </xdr:from>
    <xdr:to>
      <xdr:col>9</xdr:col>
      <xdr:colOff>571500</xdr:colOff>
      <xdr:row>53</xdr:row>
      <xdr:rowOff>104775</xdr:rowOff>
    </xdr:to>
    <xdr:graphicFrame macro="">
      <xdr:nvGraphicFramePr>
        <xdr:cNvPr id="4" name="Kaavio 3">
          <a:extLst>
            <a:ext uri="{FF2B5EF4-FFF2-40B4-BE49-F238E27FC236}">
              <a16:creationId xmlns:a16="http://schemas.microsoft.com/office/drawing/2014/main" id="{2507CA52-750B-403F-9A72-B2A4A69A7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54</xdr:row>
      <xdr:rowOff>133350</xdr:rowOff>
    </xdr:from>
    <xdr:to>
      <xdr:col>10</xdr:col>
      <xdr:colOff>9525</xdr:colOff>
      <xdr:row>71</xdr:row>
      <xdr:rowOff>95250</xdr:rowOff>
    </xdr:to>
    <xdr:graphicFrame macro="">
      <xdr:nvGraphicFramePr>
        <xdr:cNvPr id="5" name="Kaavio 4">
          <a:extLst>
            <a:ext uri="{FF2B5EF4-FFF2-40B4-BE49-F238E27FC236}">
              <a16:creationId xmlns:a16="http://schemas.microsoft.com/office/drawing/2014/main" id="{741F66D3-FADA-4CCC-847D-491201D274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72</xdr:row>
      <xdr:rowOff>114300</xdr:rowOff>
    </xdr:from>
    <xdr:to>
      <xdr:col>10</xdr:col>
      <xdr:colOff>9525</xdr:colOff>
      <xdr:row>89</xdr:row>
      <xdr:rowOff>85725</xdr:rowOff>
    </xdr:to>
    <xdr:graphicFrame macro="">
      <xdr:nvGraphicFramePr>
        <xdr:cNvPr id="6" name="Kaavio 5">
          <a:extLst>
            <a:ext uri="{FF2B5EF4-FFF2-40B4-BE49-F238E27FC236}">
              <a16:creationId xmlns:a16="http://schemas.microsoft.com/office/drawing/2014/main" id="{FC5FBA49-E429-4D89-BCA7-3C9953FCF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20</xdr:col>
      <xdr:colOff>9525</xdr:colOff>
      <xdr:row>17</xdr:row>
      <xdr:rowOff>133350</xdr:rowOff>
    </xdr:to>
    <xdr:graphicFrame macro="">
      <xdr:nvGraphicFramePr>
        <xdr:cNvPr id="7" name="Kaavio 6">
          <a:extLst>
            <a:ext uri="{FF2B5EF4-FFF2-40B4-BE49-F238E27FC236}">
              <a16:creationId xmlns:a16="http://schemas.microsoft.com/office/drawing/2014/main" id="{1DB5F5EB-2B13-4D3E-A42E-5E41DAECC1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18</xdr:row>
      <xdr:rowOff>152400</xdr:rowOff>
    </xdr:from>
    <xdr:to>
      <xdr:col>20</xdr:col>
      <xdr:colOff>9525</xdr:colOff>
      <xdr:row>35</xdr:row>
      <xdr:rowOff>123825</xdr:rowOff>
    </xdr:to>
    <xdr:graphicFrame macro="">
      <xdr:nvGraphicFramePr>
        <xdr:cNvPr id="8" name="Kaavio 7">
          <a:extLst>
            <a:ext uri="{FF2B5EF4-FFF2-40B4-BE49-F238E27FC236}">
              <a16:creationId xmlns:a16="http://schemas.microsoft.com/office/drawing/2014/main" id="{6FDBB026-9FEC-48CC-B924-DCE05F9D0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36</xdr:row>
      <xdr:rowOff>142875</xdr:rowOff>
    </xdr:from>
    <xdr:to>
      <xdr:col>20</xdr:col>
      <xdr:colOff>9525</xdr:colOff>
      <xdr:row>53</xdr:row>
      <xdr:rowOff>104775</xdr:rowOff>
    </xdr:to>
    <xdr:graphicFrame macro="">
      <xdr:nvGraphicFramePr>
        <xdr:cNvPr id="9" name="Kaavio 8">
          <a:extLst>
            <a:ext uri="{FF2B5EF4-FFF2-40B4-BE49-F238E27FC236}">
              <a16:creationId xmlns:a16="http://schemas.microsoft.com/office/drawing/2014/main" id="{A869E69C-2378-4BD4-B8FF-7A45566769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54</xdr:row>
      <xdr:rowOff>133350</xdr:rowOff>
    </xdr:from>
    <xdr:to>
      <xdr:col>20</xdr:col>
      <xdr:colOff>9525</xdr:colOff>
      <xdr:row>71</xdr:row>
      <xdr:rowOff>95250</xdr:rowOff>
    </xdr:to>
    <xdr:graphicFrame macro="">
      <xdr:nvGraphicFramePr>
        <xdr:cNvPr id="10" name="Kaavio 9">
          <a:extLst>
            <a:ext uri="{FF2B5EF4-FFF2-40B4-BE49-F238E27FC236}">
              <a16:creationId xmlns:a16="http://schemas.microsoft.com/office/drawing/2014/main" id="{B18B6DCD-EC75-4C9F-8A0C-5B703D5E26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0</xdr:colOff>
      <xdr:row>72</xdr:row>
      <xdr:rowOff>114300</xdr:rowOff>
    </xdr:from>
    <xdr:to>
      <xdr:col>20</xdr:col>
      <xdr:colOff>9525</xdr:colOff>
      <xdr:row>89</xdr:row>
      <xdr:rowOff>85725</xdr:rowOff>
    </xdr:to>
    <xdr:graphicFrame macro="">
      <xdr:nvGraphicFramePr>
        <xdr:cNvPr id="11" name="Kaavio 10">
          <a:extLst>
            <a:ext uri="{FF2B5EF4-FFF2-40B4-BE49-F238E27FC236}">
              <a16:creationId xmlns:a16="http://schemas.microsoft.com/office/drawing/2014/main" id="{12A61825-148F-4753-BF2C-B565BCC35F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0</xdr:colOff>
      <xdr:row>1</xdr:row>
      <xdr:rowOff>0</xdr:rowOff>
    </xdr:from>
    <xdr:to>
      <xdr:col>30</xdr:col>
      <xdr:colOff>9525</xdr:colOff>
      <xdr:row>17</xdr:row>
      <xdr:rowOff>133350</xdr:rowOff>
    </xdr:to>
    <xdr:graphicFrame macro="">
      <xdr:nvGraphicFramePr>
        <xdr:cNvPr id="12" name="Kaavio 11">
          <a:extLst>
            <a:ext uri="{FF2B5EF4-FFF2-40B4-BE49-F238E27FC236}">
              <a16:creationId xmlns:a16="http://schemas.microsoft.com/office/drawing/2014/main" id="{6BEAB350-6D94-44C1-AFD8-DAF74C9C26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21</xdr:col>
      <xdr:colOff>0</xdr:colOff>
      <xdr:row>18</xdr:row>
      <xdr:rowOff>152400</xdr:rowOff>
    </xdr:from>
    <xdr:to>
      <xdr:col>30</xdr:col>
      <xdr:colOff>9525</xdr:colOff>
      <xdr:row>35</xdr:row>
      <xdr:rowOff>123825</xdr:rowOff>
    </xdr:to>
    <xdr:graphicFrame macro="">
      <xdr:nvGraphicFramePr>
        <xdr:cNvPr id="13" name="Kaavio 12">
          <a:extLst>
            <a:ext uri="{FF2B5EF4-FFF2-40B4-BE49-F238E27FC236}">
              <a16:creationId xmlns:a16="http://schemas.microsoft.com/office/drawing/2014/main" id="{EE60B25F-9184-4002-B88C-D2C50337A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0</xdr:colOff>
      <xdr:row>36</xdr:row>
      <xdr:rowOff>142875</xdr:rowOff>
    </xdr:from>
    <xdr:to>
      <xdr:col>30</xdr:col>
      <xdr:colOff>9525</xdr:colOff>
      <xdr:row>53</xdr:row>
      <xdr:rowOff>104775</xdr:rowOff>
    </xdr:to>
    <xdr:graphicFrame macro="">
      <xdr:nvGraphicFramePr>
        <xdr:cNvPr id="14" name="Kaavio 13">
          <a:extLst>
            <a:ext uri="{FF2B5EF4-FFF2-40B4-BE49-F238E27FC236}">
              <a16:creationId xmlns:a16="http://schemas.microsoft.com/office/drawing/2014/main" id="{A60E9C5B-9AA5-4A91-91CF-BC954C51B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21</xdr:col>
      <xdr:colOff>0</xdr:colOff>
      <xdr:row>54</xdr:row>
      <xdr:rowOff>133350</xdr:rowOff>
    </xdr:from>
    <xdr:to>
      <xdr:col>30</xdr:col>
      <xdr:colOff>9525</xdr:colOff>
      <xdr:row>71</xdr:row>
      <xdr:rowOff>95250</xdr:rowOff>
    </xdr:to>
    <xdr:graphicFrame macro="">
      <xdr:nvGraphicFramePr>
        <xdr:cNvPr id="15" name="Kaavio 14">
          <a:extLst>
            <a:ext uri="{FF2B5EF4-FFF2-40B4-BE49-F238E27FC236}">
              <a16:creationId xmlns:a16="http://schemas.microsoft.com/office/drawing/2014/main" id="{D9288408-7DDC-455F-9C8C-6349374C4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21</xdr:col>
      <xdr:colOff>0</xdr:colOff>
      <xdr:row>72</xdr:row>
      <xdr:rowOff>114300</xdr:rowOff>
    </xdr:from>
    <xdr:to>
      <xdr:col>30</xdr:col>
      <xdr:colOff>9525</xdr:colOff>
      <xdr:row>89</xdr:row>
      <xdr:rowOff>85725</xdr:rowOff>
    </xdr:to>
    <xdr:graphicFrame macro="">
      <xdr:nvGraphicFramePr>
        <xdr:cNvPr id="16" name="Kaavio 15">
          <a:extLst>
            <a:ext uri="{FF2B5EF4-FFF2-40B4-BE49-F238E27FC236}">
              <a16:creationId xmlns:a16="http://schemas.microsoft.com/office/drawing/2014/main" id="{A8FAAD8B-9BAE-40C2-9C17-595A3CD6A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31</xdr:col>
      <xdr:colOff>0</xdr:colOff>
      <xdr:row>1</xdr:row>
      <xdr:rowOff>0</xdr:rowOff>
    </xdr:from>
    <xdr:to>
      <xdr:col>40</xdr:col>
      <xdr:colOff>9525</xdr:colOff>
      <xdr:row>17</xdr:row>
      <xdr:rowOff>133350</xdr:rowOff>
    </xdr:to>
    <xdr:graphicFrame macro="">
      <xdr:nvGraphicFramePr>
        <xdr:cNvPr id="17" name="Kaavio 16">
          <a:extLst>
            <a:ext uri="{FF2B5EF4-FFF2-40B4-BE49-F238E27FC236}">
              <a16:creationId xmlns:a16="http://schemas.microsoft.com/office/drawing/2014/main" id="{80C84819-B5C3-49C9-8530-B05D53208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31</xdr:col>
      <xdr:colOff>0</xdr:colOff>
      <xdr:row>18</xdr:row>
      <xdr:rowOff>152400</xdr:rowOff>
    </xdr:from>
    <xdr:to>
      <xdr:col>40</xdr:col>
      <xdr:colOff>9525</xdr:colOff>
      <xdr:row>35</xdr:row>
      <xdr:rowOff>123825</xdr:rowOff>
    </xdr:to>
    <xdr:graphicFrame macro="">
      <xdr:nvGraphicFramePr>
        <xdr:cNvPr id="18" name="Kaavio 17">
          <a:extLst>
            <a:ext uri="{FF2B5EF4-FFF2-40B4-BE49-F238E27FC236}">
              <a16:creationId xmlns:a16="http://schemas.microsoft.com/office/drawing/2014/main" id="{871D1CEC-B96F-47D1-BF38-A03C791E6F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31</xdr:col>
      <xdr:colOff>0</xdr:colOff>
      <xdr:row>36</xdr:row>
      <xdr:rowOff>142875</xdr:rowOff>
    </xdr:from>
    <xdr:to>
      <xdr:col>40</xdr:col>
      <xdr:colOff>9525</xdr:colOff>
      <xdr:row>53</xdr:row>
      <xdr:rowOff>104775</xdr:rowOff>
    </xdr:to>
    <xdr:graphicFrame macro="">
      <xdr:nvGraphicFramePr>
        <xdr:cNvPr id="19" name="Kaavio 18">
          <a:extLst>
            <a:ext uri="{FF2B5EF4-FFF2-40B4-BE49-F238E27FC236}">
              <a16:creationId xmlns:a16="http://schemas.microsoft.com/office/drawing/2014/main" id="{AA47F429-633F-4E6E-971D-A143E51EB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31</xdr:col>
      <xdr:colOff>0</xdr:colOff>
      <xdr:row>54</xdr:row>
      <xdr:rowOff>133350</xdr:rowOff>
    </xdr:from>
    <xdr:to>
      <xdr:col>40</xdr:col>
      <xdr:colOff>9525</xdr:colOff>
      <xdr:row>71</xdr:row>
      <xdr:rowOff>95250</xdr:rowOff>
    </xdr:to>
    <xdr:graphicFrame macro="">
      <xdr:nvGraphicFramePr>
        <xdr:cNvPr id="20" name="Kaavio 19">
          <a:extLst>
            <a:ext uri="{FF2B5EF4-FFF2-40B4-BE49-F238E27FC236}">
              <a16:creationId xmlns:a16="http://schemas.microsoft.com/office/drawing/2014/main" id="{BABBB4A6-0980-4202-99C3-79323024F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31</xdr:col>
      <xdr:colOff>0</xdr:colOff>
      <xdr:row>72</xdr:row>
      <xdr:rowOff>114300</xdr:rowOff>
    </xdr:from>
    <xdr:to>
      <xdr:col>40</xdr:col>
      <xdr:colOff>9525</xdr:colOff>
      <xdr:row>89</xdr:row>
      <xdr:rowOff>85725</xdr:rowOff>
    </xdr:to>
    <xdr:graphicFrame macro="">
      <xdr:nvGraphicFramePr>
        <xdr:cNvPr id="21" name="Kaavio 20">
          <a:extLst>
            <a:ext uri="{FF2B5EF4-FFF2-40B4-BE49-F238E27FC236}">
              <a16:creationId xmlns:a16="http://schemas.microsoft.com/office/drawing/2014/main" id="{D6981143-85D4-452B-B472-ACD969357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41</xdr:col>
      <xdr:colOff>0</xdr:colOff>
      <xdr:row>1</xdr:row>
      <xdr:rowOff>0</xdr:rowOff>
    </xdr:from>
    <xdr:to>
      <xdr:col>50</xdr:col>
      <xdr:colOff>9525</xdr:colOff>
      <xdr:row>17</xdr:row>
      <xdr:rowOff>133350</xdr:rowOff>
    </xdr:to>
    <xdr:graphicFrame macro="">
      <xdr:nvGraphicFramePr>
        <xdr:cNvPr id="22" name="Kaavio 21">
          <a:extLst>
            <a:ext uri="{FF2B5EF4-FFF2-40B4-BE49-F238E27FC236}">
              <a16:creationId xmlns:a16="http://schemas.microsoft.com/office/drawing/2014/main" id="{D95C0014-0906-43FE-A729-67F90C3FF6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E8586-A203-4AB0-8EDC-739122A78E68}">
  <dimension ref="A1:AK34"/>
  <sheetViews>
    <sheetView tabSelected="1" zoomScaleNormal="100" workbookViewId="0">
      <selection activeCell="A6" sqref="A6"/>
    </sheetView>
  </sheetViews>
  <sheetFormatPr defaultColWidth="11.5703125" defaultRowHeight="15" x14ac:dyDescent="0.25"/>
  <cols>
    <col min="1" max="1" width="16.7109375" customWidth="1"/>
    <col min="2" max="2" width="5.7109375" style="36" customWidth="1"/>
    <col min="3" max="5" width="5.85546875" style="37" customWidth="1"/>
    <col min="6" max="23" width="4.7109375" customWidth="1"/>
    <col min="24" max="24" width="5.7109375" customWidth="1"/>
    <col min="25" max="25" width="5.5703125" style="4" customWidth="1"/>
    <col min="26" max="26" width="1.85546875" customWidth="1"/>
    <col min="27" max="32" width="4.7109375" customWidth="1"/>
    <col min="33" max="33" width="5.5703125" customWidth="1"/>
    <col min="34" max="34" width="5.7109375" style="4" customWidth="1"/>
    <col min="35" max="35" width="3.5703125" hidden="1" customWidth="1"/>
    <col min="36" max="36" width="2.28515625" hidden="1" customWidth="1"/>
    <col min="37" max="37" width="4.7109375" hidden="1" customWidth="1"/>
    <col min="38" max="41" width="8.85546875" customWidth="1"/>
    <col min="42" max="42" width="12.85546875" customWidth="1"/>
    <col min="43" max="67" width="8.85546875" customWidth="1"/>
  </cols>
  <sheetData>
    <row r="1" spans="1:37" ht="15.75" x14ac:dyDescent="0.25">
      <c r="A1" s="1" t="s">
        <v>0</v>
      </c>
      <c r="B1" s="2"/>
      <c r="C1" s="3"/>
      <c r="D1" s="3"/>
      <c r="E1" s="3"/>
    </row>
    <row r="2" spans="1:37" ht="15.75" x14ac:dyDescent="0.25">
      <c r="A2" s="1"/>
      <c r="B2" s="2"/>
      <c r="C2" s="3"/>
      <c r="D2" s="3"/>
      <c r="E2" s="3"/>
    </row>
    <row r="3" spans="1:37" ht="15.75" x14ac:dyDescent="0.25">
      <c r="A3" s="1"/>
      <c r="B3" s="2"/>
      <c r="C3" s="3"/>
      <c r="D3" s="3"/>
      <c r="E3" s="3"/>
    </row>
    <row r="4" spans="1:37" ht="15.75" x14ac:dyDescent="0.25">
      <c r="A4" s="1"/>
      <c r="B4" s="2"/>
      <c r="C4" s="3"/>
      <c r="D4" s="3"/>
      <c r="E4" s="3"/>
    </row>
    <row r="5" spans="1:37" ht="15.75" x14ac:dyDescent="0.25">
      <c r="A5" s="1" t="s">
        <v>1</v>
      </c>
      <c r="B5" s="2"/>
      <c r="C5" s="3"/>
      <c r="D5" s="3"/>
      <c r="E5" s="3"/>
      <c r="F5" s="5" t="s">
        <v>2</v>
      </c>
      <c r="G5" s="5"/>
      <c r="H5" s="5"/>
      <c r="I5" s="5"/>
      <c r="J5" s="5"/>
      <c r="K5" s="5"/>
      <c r="L5" s="5"/>
      <c r="M5" s="5"/>
      <c r="N5" s="5"/>
      <c r="O5" s="5"/>
      <c r="P5" s="5"/>
      <c r="Q5" s="5"/>
      <c r="R5" s="5"/>
      <c r="S5" s="5"/>
      <c r="T5" s="5"/>
      <c r="U5" s="5"/>
      <c r="V5" s="5"/>
      <c r="W5" s="5"/>
      <c r="X5" s="6"/>
      <c r="Y5" s="6"/>
      <c r="AA5" s="50" t="s">
        <v>3</v>
      </c>
      <c r="AB5" s="50"/>
      <c r="AC5" s="50"/>
      <c r="AD5" s="50"/>
      <c r="AE5" s="50"/>
      <c r="AF5" s="50"/>
    </row>
    <row r="6" spans="1:37" ht="15.75" thickBot="1" x14ac:dyDescent="0.3">
      <c r="A6" s="7">
        <v>45372.455555555556</v>
      </c>
      <c r="B6" s="8" t="s">
        <v>4</v>
      </c>
      <c r="C6" s="9" t="s">
        <v>5</v>
      </c>
      <c r="D6" s="10" t="s">
        <v>6</v>
      </c>
      <c r="E6" s="11" t="s">
        <v>7</v>
      </c>
      <c r="F6" s="41">
        <v>2023</v>
      </c>
      <c r="G6" s="39">
        <v>2022</v>
      </c>
      <c r="H6" s="40">
        <v>2021</v>
      </c>
      <c r="I6" s="40">
        <v>2020</v>
      </c>
      <c r="J6" s="40">
        <v>2019</v>
      </c>
      <c r="K6" s="40">
        <v>2018</v>
      </c>
      <c r="L6" s="40">
        <v>2017</v>
      </c>
      <c r="M6" s="40">
        <v>2016</v>
      </c>
      <c r="N6" s="40">
        <v>2015</v>
      </c>
      <c r="O6" s="39">
        <v>2014</v>
      </c>
      <c r="P6" s="40">
        <v>2013</v>
      </c>
      <c r="Q6" s="39">
        <v>2012</v>
      </c>
      <c r="R6" s="40">
        <v>2011</v>
      </c>
      <c r="S6" s="39">
        <v>2010</v>
      </c>
      <c r="T6" s="40">
        <v>2009</v>
      </c>
      <c r="U6" s="39">
        <v>2008</v>
      </c>
      <c r="V6" s="40">
        <v>2007</v>
      </c>
      <c r="W6" s="39">
        <v>2006</v>
      </c>
      <c r="X6" s="12" t="s">
        <v>8</v>
      </c>
      <c r="Y6" s="13" t="s">
        <v>5</v>
      </c>
      <c r="AA6" s="39">
        <v>2005</v>
      </c>
      <c r="AB6" s="40">
        <v>2004</v>
      </c>
      <c r="AC6" s="39">
        <v>2003</v>
      </c>
      <c r="AD6" s="40">
        <v>2002</v>
      </c>
      <c r="AE6" s="39">
        <v>2001</v>
      </c>
      <c r="AF6" s="42">
        <v>2000</v>
      </c>
      <c r="AG6" s="12" t="s">
        <v>8</v>
      </c>
      <c r="AH6" s="13" t="s">
        <v>5</v>
      </c>
    </row>
    <row r="7" spans="1:37" ht="15.75" thickTop="1" x14ac:dyDescent="0.25">
      <c r="A7" s="14" t="s">
        <v>9</v>
      </c>
      <c r="B7" s="15">
        <f t="shared" ref="B7:B29" si="0">IF(MIN(F7:W7,AA7:AF7)&gt;0,MIN(F7:W7,AA7:AF7),0)</f>
        <v>0</v>
      </c>
      <c r="C7" s="16">
        <f>SUM(F7:W7,AA7:AF7)/vuosiLKM</f>
        <v>4.666666666666667</v>
      </c>
      <c r="D7" s="17">
        <f>MEDIAN(F7:W7,AA7:AF7)</f>
        <v>3.5</v>
      </c>
      <c r="E7" s="18">
        <f>MAX(F7:W7,AA7:AF7)</f>
        <v>16</v>
      </c>
      <c r="F7" s="19"/>
      <c r="G7" s="20">
        <v>3</v>
      </c>
      <c r="H7" s="19">
        <v>9</v>
      </c>
      <c r="I7" s="20">
        <v>1</v>
      </c>
      <c r="J7" s="21">
        <v>6</v>
      </c>
      <c r="K7" s="22">
        <v>1</v>
      </c>
      <c r="L7" s="21"/>
      <c r="M7" s="22">
        <v>4</v>
      </c>
      <c r="N7" s="21">
        <v>3</v>
      </c>
      <c r="O7" s="20">
        <v>1</v>
      </c>
      <c r="P7" s="21">
        <v>8</v>
      </c>
      <c r="Q7" s="20">
        <v>0</v>
      </c>
      <c r="R7" s="21">
        <v>1</v>
      </c>
      <c r="S7" s="20">
        <v>12</v>
      </c>
      <c r="T7" s="21">
        <v>4</v>
      </c>
      <c r="U7" s="20">
        <v>2</v>
      </c>
      <c r="V7" s="21">
        <v>6</v>
      </c>
      <c r="W7" s="20">
        <v>6</v>
      </c>
      <c r="X7" s="23">
        <f t="shared" ref="X7:X29" si="1">SUM(F7:W7)</f>
        <v>67</v>
      </c>
      <c r="Y7" s="24">
        <f t="shared" ref="Y7:Y30" si="2">X7/tiira</f>
        <v>3.7222222222222223</v>
      </c>
      <c r="Z7" s="20"/>
      <c r="AA7" s="20">
        <v>10</v>
      </c>
      <c r="AB7" s="21">
        <v>12</v>
      </c>
      <c r="AC7" s="20">
        <v>16</v>
      </c>
      <c r="AD7" s="21">
        <v>3</v>
      </c>
      <c r="AE7" s="20">
        <v>2</v>
      </c>
      <c r="AF7" s="21">
        <v>2</v>
      </c>
      <c r="AG7" s="23">
        <f t="shared" ref="AG7:AG29" si="3">SUM(AA7:AF7)</f>
        <v>45</v>
      </c>
      <c r="AH7" s="24">
        <f t="shared" ref="AH7:AH30" si="4">AG7/ennenTiiraa</f>
        <v>7.5</v>
      </c>
      <c r="AI7" s="20">
        <f t="shared" ref="AI7:AI29" si="5">F7</f>
        <v>0</v>
      </c>
      <c r="AJ7" t="s">
        <v>10</v>
      </c>
      <c r="AK7" s="20">
        <f t="shared" ref="AK7:AK14" si="6">E7</f>
        <v>16</v>
      </c>
    </row>
    <row r="8" spans="1:37" x14ac:dyDescent="0.25">
      <c r="A8" s="14" t="s">
        <v>36</v>
      </c>
      <c r="B8" s="15">
        <f t="shared" ref="B8" si="7">IF(MIN(F8:W8,AA8:AF8)&gt;0,MIN(F8:W8,AA8:AF8),0)</f>
        <v>25</v>
      </c>
      <c r="C8" s="16">
        <f t="shared" ref="C8" si="8">SUM(F8:W8,AA8:AF8)/vuosiLKM</f>
        <v>33.833333333333336</v>
      </c>
      <c r="D8" s="17">
        <f t="shared" ref="D8" si="9">MEDIAN(F8:W8,AA8:AF8)</f>
        <v>43</v>
      </c>
      <c r="E8" s="18">
        <f t="shared" ref="E8" si="10">MAX(F8:W8,AA8:AF8)</f>
        <v>60</v>
      </c>
      <c r="F8" s="19">
        <v>52</v>
      </c>
      <c r="G8" s="22">
        <v>45</v>
      </c>
      <c r="H8" s="21">
        <v>58</v>
      </c>
      <c r="I8" s="22">
        <v>60</v>
      </c>
      <c r="J8" s="21">
        <v>43</v>
      </c>
      <c r="K8" s="22">
        <v>45</v>
      </c>
      <c r="L8" s="21">
        <v>37</v>
      </c>
      <c r="M8" s="22">
        <v>37</v>
      </c>
      <c r="N8" s="21">
        <v>41</v>
      </c>
      <c r="O8" s="22">
        <v>43</v>
      </c>
      <c r="P8" s="21">
        <v>43</v>
      </c>
      <c r="Q8" s="22">
        <v>25</v>
      </c>
      <c r="R8" s="21">
        <v>31</v>
      </c>
      <c r="S8" s="22">
        <v>37</v>
      </c>
      <c r="T8" s="21">
        <v>46</v>
      </c>
      <c r="U8" s="22">
        <v>38</v>
      </c>
      <c r="V8" s="21">
        <v>39</v>
      </c>
      <c r="W8" s="22">
        <v>46</v>
      </c>
      <c r="X8" s="23">
        <f t="shared" ref="X8" si="11">SUM(F8:W8)</f>
        <v>766</v>
      </c>
      <c r="Y8" s="24">
        <f t="shared" ref="Y8" si="12">X8/tiira</f>
        <v>42.555555555555557</v>
      </c>
      <c r="Z8" s="20"/>
      <c r="AA8" s="22">
        <v>46</v>
      </c>
      <c r="AB8" s="21"/>
      <c r="AC8" s="22"/>
      <c r="AD8" s="21"/>
      <c r="AE8" s="22"/>
      <c r="AF8" s="21"/>
      <c r="AG8" s="23">
        <f t="shared" ref="AG8" si="13">SUM(AA8:AF8)</f>
        <v>46</v>
      </c>
      <c r="AH8" s="24">
        <f t="shared" ref="AH8" si="14">AG8/ennenTiiraa</f>
        <v>7.666666666666667</v>
      </c>
      <c r="AI8" s="20">
        <f t="shared" ref="AI8" si="15">F8</f>
        <v>52</v>
      </c>
      <c r="AJ8" t="s">
        <v>10</v>
      </c>
      <c r="AK8" s="20">
        <f t="shared" ref="AK8" si="16">E8</f>
        <v>60</v>
      </c>
    </row>
    <row r="9" spans="1:37" x14ac:dyDescent="0.25">
      <c r="A9" s="14" t="s">
        <v>11</v>
      </c>
      <c r="B9" s="15">
        <f t="shared" si="0"/>
        <v>3</v>
      </c>
      <c r="C9" s="16">
        <f t="shared" ref="C9:C30" si="17">SUM(F9:W9,AA9:AF9)/vuosiLKM</f>
        <v>14.083333333333334</v>
      </c>
      <c r="D9" s="17">
        <f t="shared" ref="D9:D30" si="18">MEDIAN(F9:W9,AA9:AF9)</f>
        <v>11.5</v>
      </c>
      <c r="E9" s="18">
        <f t="shared" ref="E9:E26" si="19">MAX(F9:W9,AA9:AF9)</f>
        <v>35</v>
      </c>
      <c r="F9" s="19">
        <v>35</v>
      </c>
      <c r="G9" s="20">
        <v>29</v>
      </c>
      <c r="H9" s="19">
        <v>19</v>
      </c>
      <c r="I9" s="22">
        <v>31</v>
      </c>
      <c r="J9" s="21">
        <v>35</v>
      </c>
      <c r="K9" s="22">
        <v>22</v>
      </c>
      <c r="L9" s="21">
        <v>14</v>
      </c>
      <c r="M9" s="22">
        <v>13</v>
      </c>
      <c r="N9" s="21">
        <v>14</v>
      </c>
      <c r="O9" s="20">
        <v>10</v>
      </c>
      <c r="P9" s="21">
        <v>18</v>
      </c>
      <c r="Q9" s="20">
        <v>15</v>
      </c>
      <c r="R9" s="21">
        <v>9</v>
      </c>
      <c r="S9" s="20">
        <v>5</v>
      </c>
      <c r="T9" s="21">
        <v>14</v>
      </c>
      <c r="U9" s="20">
        <v>6</v>
      </c>
      <c r="V9" s="21">
        <v>10</v>
      </c>
      <c r="W9" s="20">
        <v>7</v>
      </c>
      <c r="X9" s="23">
        <f t="shared" si="1"/>
        <v>306</v>
      </c>
      <c r="Y9" s="24">
        <f t="shared" si="2"/>
        <v>17</v>
      </c>
      <c r="Z9" s="20"/>
      <c r="AA9" s="20">
        <v>6</v>
      </c>
      <c r="AB9" s="21">
        <v>7</v>
      </c>
      <c r="AC9" s="20">
        <v>8</v>
      </c>
      <c r="AD9" s="21">
        <v>5</v>
      </c>
      <c r="AE9" s="20">
        <v>3</v>
      </c>
      <c r="AF9" s="21">
        <v>3</v>
      </c>
      <c r="AG9" s="23">
        <f t="shared" si="3"/>
        <v>32</v>
      </c>
      <c r="AH9" s="24">
        <f t="shared" si="4"/>
        <v>5.333333333333333</v>
      </c>
      <c r="AI9" s="20">
        <f t="shared" si="5"/>
        <v>35</v>
      </c>
      <c r="AJ9" t="s">
        <v>10</v>
      </c>
      <c r="AK9" s="20">
        <f t="shared" si="6"/>
        <v>35</v>
      </c>
    </row>
    <row r="10" spans="1:37" x14ac:dyDescent="0.25">
      <c r="A10" s="25" t="s">
        <v>12</v>
      </c>
      <c r="B10" s="15">
        <f t="shared" si="0"/>
        <v>9</v>
      </c>
      <c r="C10" s="16">
        <f t="shared" si="17"/>
        <v>24.833333333333332</v>
      </c>
      <c r="D10" s="17">
        <f t="shared" si="18"/>
        <v>23</v>
      </c>
      <c r="E10" s="18">
        <f t="shared" si="19"/>
        <v>38</v>
      </c>
      <c r="F10" s="19">
        <v>24</v>
      </c>
      <c r="G10" s="20">
        <v>23</v>
      </c>
      <c r="H10" s="19">
        <v>22</v>
      </c>
      <c r="I10" s="22">
        <v>29</v>
      </c>
      <c r="J10" s="21">
        <v>35</v>
      </c>
      <c r="K10" s="22">
        <v>28</v>
      </c>
      <c r="L10" s="21">
        <v>23</v>
      </c>
      <c r="M10" s="22">
        <v>34</v>
      </c>
      <c r="N10" s="21">
        <v>32</v>
      </c>
      <c r="O10" s="20">
        <v>28</v>
      </c>
      <c r="P10" s="21">
        <v>38</v>
      </c>
      <c r="Q10" s="20">
        <v>23</v>
      </c>
      <c r="R10" s="21">
        <v>9</v>
      </c>
      <c r="S10" s="20">
        <v>30</v>
      </c>
      <c r="T10" s="21">
        <v>17</v>
      </c>
      <c r="U10" s="20">
        <v>23</v>
      </c>
      <c r="V10" s="21">
        <v>13</v>
      </c>
      <c r="W10" s="20">
        <v>16</v>
      </c>
      <c r="X10" s="23">
        <f t="shared" si="1"/>
        <v>447</v>
      </c>
      <c r="Y10" s="24">
        <f t="shared" si="2"/>
        <v>24.833333333333332</v>
      </c>
      <c r="Z10" s="20"/>
      <c r="AA10" s="20">
        <v>16</v>
      </c>
      <c r="AB10" s="21">
        <v>23</v>
      </c>
      <c r="AC10" s="20">
        <v>21</v>
      </c>
      <c r="AD10" s="21">
        <v>22</v>
      </c>
      <c r="AE10" s="20">
        <v>37</v>
      </c>
      <c r="AF10" s="21">
        <v>30</v>
      </c>
      <c r="AG10" s="23">
        <f t="shared" si="3"/>
        <v>149</v>
      </c>
      <c r="AH10" s="24">
        <f t="shared" si="4"/>
        <v>24.833333333333332</v>
      </c>
      <c r="AI10" s="20">
        <f t="shared" si="5"/>
        <v>24</v>
      </c>
      <c r="AJ10" t="s">
        <v>10</v>
      </c>
      <c r="AK10" s="20">
        <f t="shared" si="6"/>
        <v>38</v>
      </c>
    </row>
    <row r="11" spans="1:37" x14ac:dyDescent="0.25">
      <c r="A11" s="14" t="s">
        <v>13</v>
      </c>
      <c r="B11" s="15">
        <f t="shared" si="0"/>
        <v>0</v>
      </c>
      <c r="C11" s="16">
        <f t="shared" si="17"/>
        <v>0.25</v>
      </c>
      <c r="D11" s="17">
        <f t="shared" si="18"/>
        <v>1</v>
      </c>
      <c r="E11" s="18">
        <f t="shared" si="19"/>
        <v>2</v>
      </c>
      <c r="F11" s="19"/>
      <c r="G11" s="20">
        <v>1</v>
      </c>
      <c r="H11" s="19"/>
      <c r="I11" s="22"/>
      <c r="J11" s="19"/>
      <c r="K11" s="22"/>
      <c r="L11" s="21"/>
      <c r="M11" s="22"/>
      <c r="N11" s="21">
        <v>2</v>
      </c>
      <c r="O11" s="20"/>
      <c r="P11" s="21"/>
      <c r="Q11" s="20"/>
      <c r="R11" s="21"/>
      <c r="S11" s="20"/>
      <c r="T11" s="21"/>
      <c r="U11" s="20"/>
      <c r="V11" s="21"/>
      <c r="W11" s="20"/>
      <c r="X11" s="23">
        <f t="shared" si="1"/>
        <v>3</v>
      </c>
      <c r="Y11" s="24">
        <f t="shared" si="2"/>
        <v>0.16666666666666666</v>
      </c>
      <c r="Z11" s="20"/>
      <c r="AA11" s="20"/>
      <c r="AB11" s="21">
        <v>2</v>
      </c>
      <c r="AC11" s="20"/>
      <c r="AD11" s="21"/>
      <c r="AE11" s="20">
        <v>1</v>
      </c>
      <c r="AF11" s="21">
        <v>0</v>
      </c>
      <c r="AG11" s="23">
        <f t="shared" si="3"/>
        <v>3</v>
      </c>
      <c r="AH11" s="24">
        <f t="shared" si="4"/>
        <v>0.5</v>
      </c>
      <c r="AI11" s="20">
        <f t="shared" si="5"/>
        <v>0</v>
      </c>
      <c r="AJ11" t="s">
        <v>10</v>
      </c>
      <c r="AK11" s="20">
        <f t="shared" si="6"/>
        <v>2</v>
      </c>
    </row>
    <row r="12" spans="1:37" x14ac:dyDescent="0.25">
      <c r="A12" s="25" t="s">
        <v>14</v>
      </c>
      <c r="B12" s="15">
        <f t="shared" si="0"/>
        <v>8</v>
      </c>
      <c r="C12" s="16">
        <f t="shared" si="17"/>
        <v>52.5</v>
      </c>
      <c r="D12" s="17">
        <f t="shared" si="18"/>
        <v>35</v>
      </c>
      <c r="E12" s="18">
        <f t="shared" si="19"/>
        <v>294</v>
      </c>
      <c r="F12" s="19">
        <v>71</v>
      </c>
      <c r="G12" s="20">
        <v>44</v>
      </c>
      <c r="H12" s="19">
        <v>25</v>
      </c>
      <c r="I12" s="22">
        <v>54</v>
      </c>
      <c r="J12" s="21">
        <v>25</v>
      </c>
      <c r="K12" s="22">
        <v>23</v>
      </c>
      <c r="L12" s="21">
        <v>20</v>
      </c>
      <c r="M12" s="22">
        <v>50</v>
      </c>
      <c r="N12" s="21">
        <v>24</v>
      </c>
      <c r="O12" s="20">
        <v>58</v>
      </c>
      <c r="P12" s="21">
        <v>149</v>
      </c>
      <c r="Q12" s="20">
        <v>36</v>
      </c>
      <c r="R12" s="21">
        <v>8</v>
      </c>
      <c r="S12" s="20">
        <v>70</v>
      </c>
      <c r="T12" s="21">
        <v>34</v>
      </c>
      <c r="U12" s="20">
        <v>17</v>
      </c>
      <c r="V12" s="21">
        <v>92</v>
      </c>
      <c r="W12" s="20">
        <v>32</v>
      </c>
      <c r="X12" s="23">
        <f t="shared" si="1"/>
        <v>832</v>
      </c>
      <c r="Y12" s="24">
        <f t="shared" si="2"/>
        <v>46.222222222222221</v>
      </c>
      <c r="Z12" s="20"/>
      <c r="AA12" s="20">
        <v>15</v>
      </c>
      <c r="AB12" s="21">
        <v>19</v>
      </c>
      <c r="AC12" s="20">
        <v>10</v>
      </c>
      <c r="AD12" s="21">
        <v>37</v>
      </c>
      <c r="AE12" s="20">
        <v>53</v>
      </c>
      <c r="AF12" s="21">
        <v>294</v>
      </c>
      <c r="AG12" s="23">
        <f t="shared" si="3"/>
        <v>428</v>
      </c>
      <c r="AH12" s="24">
        <f t="shared" si="4"/>
        <v>71.333333333333329</v>
      </c>
      <c r="AI12" s="20">
        <f t="shared" si="5"/>
        <v>71</v>
      </c>
      <c r="AJ12" t="s">
        <v>10</v>
      </c>
      <c r="AK12" s="20">
        <f t="shared" si="6"/>
        <v>294</v>
      </c>
    </row>
    <row r="13" spans="1:37" x14ac:dyDescent="0.25">
      <c r="A13" s="25" t="s">
        <v>15</v>
      </c>
      <c r="B13" s="15">
        <f t="shared" si="0"/>
        <v>5</v>
      </c>
      <c r="C13" s="16">
        <f t="shared" si="17"/>
        <v>25.75</v>
      </c>
      <c r="D13" s="17">
        <f t="shared" si="18"/>
        <v>19.5</v>
      </c>
      <c r="E13" s="18">
        <f t="shared" si="19"/>
        <v>89</v>
      </c>
      <c r="F13" s="19">
        <v>23</v>
      </c>
      <c r="G13" s="20">
        <v>7</v>
      </c>
      <c r="H13" s="19">
        <v>34</v>
      </c>
      <c r="I13" s="22">
        <v>14</v>
      </c>
      <c r="J13" s="21">
        <v>17</v>
      </c>
      <c r="K13" s="22">
        <v>22</v>
      </c>
      <c r="L13" s="21">
        <v>5</v>
      </c>
      <c r="M13" s="22">
        <v>34</v>
      </c>
      <c r="N13" s="21">
        <v>21</v>
      </c>
      <c r="O13" s="20">
        <v>30</v>
      </c>
      <c r="P13" s="21">
        <v>89</v>
      </c>
      <c r="Q13" s="20">
        <v>46</v>
      </c>
      <c r="R13" s="21">
        <v>9</v>
      </c>
      <c r="S13" s="20">
        <v>59</v>
      </c>
      <c r="T13" s="21">
        <v>11</v>
      </c>
      <c r="U13" s="20">
        <v>9</v>
      </c>
      <c r="V13" s="21">
        <v>29</v>
      </c>
      <c r="W13" s="20">
        <v>11</v>
      </c>
      <c r="X13" s="23">
        <f t="shared" si="1"/>
        <v>470</v>
      </c>
      <c r="Y13" s="24">
        <f t="shared" si="2"/>
        <v>26.111111111111111</v>
      </c>
      <c r="Z13" s="20"/>
      <c r="AA13" s="20">
        <v>16</v>
      </c>
      <c r="AB13" s="21">
        <v>18</v>
      </c>
      <c r="AC13" s="20">
        <v>59</v>
      </c>
      <c r="AD13" s="21">
        <v>15</v>
      </c>
      <c r="AE13" s="20">
        <v>13</v>
      </c>
      <c r="AF13" s="21">
        <v>27</v>
      </c>
      <c r="AG13" s="23">
        <f t="shared" si="3"/>
        <v>148</v>
      </c>
      <c r="AH13" s="24">
        <f t="shared" si="4"/>
        <v>24.666666666666668</v>
      </c>
      <c r="AI13" s="20">
        <f t="shared" si="5"/>
        <v>23</v>
      </c>
      <c r="AJ13" t="s">
        <v>10</v>
      </c>
      <c r="AK13" s="20">
        <f t="shared" si="6"/>
        <v>89</v>
      </c>
    </row>
    <row r="14" spans="1:37" x14ac:dyDescent="0.25">
      <c r="A14" s="25" t="s">
        <v>16</v>
      </c>
      <c r="B14" s="15">
        <f t="shared" si="0"/>
        <v>0</v>
      </c>
      <c r="C14" s="16">
        <f t="shared" si="17"/>
        <v>27.916666666666668</v>
      </c>
      <c r="D14" s="17">
        <f>MEDIAN(K14:W14,AA14:AF14)</f>
        <v>11</v>
      </c>
      <c r="E14" s="18">
        <f t="shared" si="19"/>
        <v>159</v>
      </c>
      <c r="F14" s="19">
        <v>88</v>
      </c>
      <c r="G14" s="20"/>
      <c r="H14" s="19">
        <v>159</v>
      </c>
      <c r="I14" s="22">
        <v>70</v>
      </c>
      <c r="J14" s="21">
        <v>27</v>
      </c>
      <c r="K14" s="22">
        <v>15</v>
      </c>
      <c r="L14" s="21">
        <v>6</v>
      </c>
      <c r="M14" s="22">
        <v>11</v>
      </c>
      <c r="N14" s="21">
        <v>10</v>
      </c>
      <c r="O14" s="20">
        <v>29</v>
      </c>
      <c r="P14" s="21">
        <v>21</v>
      </c>
      <c r="Q14" s="20">
        <v>54</v>
      </c>
      <c r="R14" s="21">
        <v>3</v>
      </c>
      <c r="S14" s="20">
        <v>34</v>
      </c>
      <c r="T14" s="21">
        <v>73</v>
      </c>
      <c r="U14" s="20">
        <v>1</v>
      </c>
      <c r="V14" s="21">
        <v>9</v>
      </c>
      <c r="W14" s="20">
        <v>8</v>
      </c>
      <c r="X14" s="23">
        <f t="shared" si="1"/>
        <v>618</v>
      </c>
      <c r="Y14" s="24">
        <f t="shared" si="2"/>
        <v>34.333333333333336</v>
      </c>
      <c r="Z14" s="20"/>
      <c r="AA14" s="20">
        <v>5</v>
      </c>
      <c r="AB14" s="21">
        <v>0</v>
      </c>
      <c r="AC14" s="20">
        <v>5</v>
      </c>
      <c r="AD14" s="21">
        <v>14</v>
      </c>
      <c r="AE14" s="20">
        <v>12</v>
      </c>
      <c r="AF14" s="21">
        <v>16</v>
      </c>
      <c r="AG14" s="23">
        <f t="shared" si="3"/>
        <v>52</v>
      </c>
      <c r="AH14" s="24">
        <f t="shared" si="4"/>
        <v>8.6666666666666661</v>
      </c>
      <c r="AI14" s="20">
        <f t="shared" si="5"/>
        <v>88</v>
      </c>
      <c r="AJ14" t="s">
        <v>10</v>
      </c>
      <c r="AK14" s="20">
        <f t="shared" si="6"/>
        <v>159</v>
      </c>
    </row>
    <row r="15" spans="1:37" x14ac:dyDescent="0.25">
      <c r="A15" s="25" t="s">
        <v>17</v>
      </c>
      <c r="B15" s="15">
        <f t="shared" si="0"/>
        <v>0</v>
      </c>
      <c r="C15" s="16">
        <f t="shared" si="17"/>
        <v>0.375</v>
      </c>
      <c r="D15" s="17">
        <f t="shared" si="18"/>
        <v>1</v>
      </c>
      <c r="E15" s="18">
        <f t="shared" si="19"/>
        <v>3</v>
      </c>
      <c r="F15" s="21">
        <v>1</v>
      </c>
      <c r="G15" s="20"/>
      <c r="H15" s="19"/>
      <c r="I15" s="22">
        <v>1</v>
      </c>
      <c r="J15" s="21"/>
      <c r="K15" s="22"/>
      <c r="L15" s="21"/>
      <c r="M15" s="22"/>
      <c r="N15" s="21">
        <v>1</v>
      </c>
      <c r="O15" s="20"/>
      <c r="P15" s="21"/>
      <c r="Q15" s="20"/>
      <c r="R15" s="21"/>
      <c r="S15" s="20"/>
      <c r="T15" s="21"/>
      <c r="U15" s="20"/>
      <c r="V15" s="21"/>
      <c r="W15" s="20"/>
      <c r="X15" s="23">
        <f t="shared" si="1"/>
        <v>3</v>
      </c>
      <c r="Y15" s="24">
        <f t="shared" si="2"/>
        <v>0.16666666666666666</v>
      </c>
      <c r="Z15" s="20"/>
      <c r="AA15" s="20"/>
      <c r="AB15" s="21">
        <v>1</v>
      </c>
      <c r="AC15" s="20">
        <v>1</v>
      </c>
      <c r="AD15" s="21">
        <v>1</v>
      </c>
      <c r="AE15" s="20">
        <v>0</v>
      </c>
      <c r="AF15" s="21">
        <v>3</v>
      </c>
      <c r="AG15" s="23">
        <f t="shared" si="3"/>
        <v>6</v>
      </c>
      <c r="AH15" s="24">
        <f t="shared" si="4"/>
        <v>1</v>
      </c>
      <c r="AI15" s="20">
        <f t="shared" si="5"/>
        <v>1</v>
      </c>
    </row>
    <row r="16" spans="1:37" x14ac:dyDescent="0.25">
      <c r="A16" s="25" t="s">
        <v>18</v>
      </c>
      <c r="B16" s="15">
        <f t="shared" si="0"/>
        <v>4</v>
      </c>
      <c r="C16" s="16">
        <f t="shared" si="17"/>
        <v>12.75</v>
      </c>
      <c r="D16" s="17">
        <f t="shared" si="18"/>
        <v>11.5</v>
      </c>
      <c r="E16" s="18">
        <f t="shared" si="19"/>
        <v>29</v>
      </c>
      <c r="F16" s="19">
        <v>7</v>
      </c>
      <c r="G16" s="20">
        <v>7</v>
      </c>
      <c r="H16" s="19">
        <v>7</v>
      </c>
      <c r="I16" s="22">
        <v>13</v>
      </c>
      <c r="J16" s="21">
        <v>13</v>
      </c>
      <c r="K16" s="22">
        <v>4</v>
      </c>
      <c r="L16" s="21">
        <v>4</v>
      </c>
      <c r="M16" s="22">
        <v>11</v>
      </c>
      <c r="N16" s="21">
        <v>15</v>
      </c>
      <c r="O16" s="20">
        <v>9</v>
      </c>
      <c r="P16" s="21">
        <v>29</v>
      </c>
      <c r="Q16" s="20">
        <v>19</v>
      </c>
      <c r="R16" s="21">
        <v>11</v>
      </c>
      <c r="S16" s="20">
        <v>10</v>
      </c>
      <c r="T16" s="21">
        <v>26</v>
      </c>
      <c r="U16" s="20">
        <v>8</v>
      </c>
      <c r="V16" s="21">
        <v>19</v>
      </c>
      <c r="W16" s="20">
        <v>12</v>
      </c>
      <c r="X16" s="23">
        <f t="shared" si="1"/>
        <v>224</v>
      </c>
      <c r="Y16" s="24">
        <f t="shared" si="2"/>
        <v>12.444444444444445</v>
      </c>
      <c r="Z16" s="20"/>
      <c r="AA16" s="20">
        <v>12</v>
      </c>
      <c r="AB16" s="21">
        <v>14</v>
      </c>
      <c r="AC16" s="20">
        <v>8</v>
      </c>
      <c r="AD16" s="21">
        <v>11</v>
      </c>
      <c r="AE16" s="20">
        <v>17</v>
      </c>
      <c r="AF16" s="21">
        <v>20</v>
      </c>
      <c r="AG16" s="23">
        <f t="shared" si="3"/>
        <v>82</v>
      </c>
      <c r="AH16" s="24">
        <f t="shared" si="4"/>
        <v>13.666666666666666</v>
      </c>
      <c r="AI16" s="20">
        <f t="shared" si="5"/>
        <v>7</v>
      </c>
      <c r="AJ16" t="s">
        <v>10</v>
      </c>
      <c r="AK16" s="20">
        <f t="shared" ref="AK16:AK29" si="20">E16</f>
        <v>29</v>
      </c>
    </row>
    <row r="17" spans="1:37" x14ac:dyDescent="0.25">
      <c r="A17" s="25" t="s">
        <v>19</v>
      </c>
      <c r="B17" s="15">
        <f t="shared" si="0"/>
        <v>0</v>
      </c>
      <c r="C17" s="16">
        <f t="shared" si="17"/>
        <v>1.5416666666666667</v>
      </c>
      <c r="D17" s="17">
        <f t="shared" si="18"/>
        <v>1</v>
      </c>
      <c r="E17" s="18">
        <f t="shared" si="19"/>
        <v>7</v>
      </c>
      <c r="F17" s="21">
        <v>6</v>
      </c>
      <c r="G17" s="20">
        <v>1</v>
      </c>
      <c r="H17" s="21">
        <v>1</v>
      </c>
      <c r="I17" s="22">
        <v>1</v>
      </c>
      <c r="J17" s="21"/>
      <c r="K17" s="22">
        <v>1</v>
      </c>
      <c r="L17" s="21"/>
      <c r="M17" s="22">
        <v>1</v>
      </c>
      <c r="N17" s="21">
        <v>1</v>
      </c>
      <c r="O17" s="20">
        <v>3</v>
      </c>
      <c r="P17" s="21">
        <v>6</v>
      </c>
      <c r="Q17" s="20"/>
      <c r="R17" s="21"/>
      <c r="S17" s="20">
        <v>7</v>
      </c>
      <c r="T17" s="21"/>
      <c r="U17" s="20">
        <v>1</v>
      </c>
      <c r="V17" s="21">
        <v>5</v>
      </c>
      <c r="W17" s="20"/>
      <c r="X17" s="23">
        <f t="shared" si="1"/>
        <v>34</v>
      </c>
      <c r="Y17" s="24">
        <f t="shared" si="2"/>
        <v>1.8888888888888888</v>
      </c>
      <c r="Z17" s="20"/>
      <c r="AA17" s="20">
        <v>2</v>
      </c>
      <c r="AB17" s="21"/>
      <c r="AC17" s="20"/>
      <c r="AD17" s="21">
        <v>1</v>
      </c>
      <c r="AE17" s="20"/>
      <c r="AF17" s="21">
        <v>0</v>
      </c>
      <c r="AG17" s="23">
        <f t="shared" si="3"/>
        <v>3</v>
      </c>
      <c r="AH17" s="24">
        <f t="shared" si="4"/>
        <v>0.5</v>
      </c>
      <c r="AI17" s="20">
        <f t="shared" si="5"/>
        <v>6</v>
      </c>
      <c r="AJ17" t="s">
        <v>10</v>
      </c>
      <c r="AK17" s="20">
        <f t="shared" si="20"/>
        <v>7</v>
      </c>
    </row>
    <row r="18" spans="1:37" x14ac:dyDescent="0.25">
      <c r="A18" s="25" t="s">
        <v>20</v>
      </c>
      <c r="B18" s="15">
        <f t="shared" si="0"/>
        <v>0</v>
      </c>
      <c r="C18" s="16">
        <f t="shared" si="17"/>
        <v>0.125</v>
      </c>
      <c r="D18" s="17">
        <f t="shared" si="18"/>
        <v>1</v>
      </c>
      <c r="E18" s="18">
        <f t="shared" si="19"/>
        <v>1</v>
      </c>
      <c r="F18" s="19"/>
      <c r="G18" s="20">
        <v>1</v>
      </c>
      <c r="H18" s="19"/>
      <c r="I18" s="22"/>
      <c r="J18" s="21"/>
      <c r="K18" s="22"/>
      <c r="L18" s="21">
        <v>1</v>
      </c>
      <c r="M18" s="22"/>
      <c r="N18" s="21"/>
      <c r="O18" s="20"/>
      <c r="P18" s="21"/>
      <c r="Q18" s="20"/>
      <c r="R18" s="21"/>
      <c r="S18" s="20"/>
      <c r="T18" s="21"/>
      <c r="U18" s="20">
        <v>1</v>
      </c>
      <c r="V18" s="21"/>
      <c r="W18" s="20"/>
      <c r="X18" s="23">
        <f t="shared" si="1"/>
        <v>3</v>
      </c>
      <c r="Y18" s="24">
        <f t="shared" si="2"/>
        <v>0.16666666666666666</v>
      </c>
      <c r="Z18" s="20"/>
      <c r="AA18" s="20"/>
      <c r="AB18" s="21"/>
      <c r="AC18" s="20"/>
      <c r="AD18" s="21"/>
      <c r="AE18" s="20"/>
      <c r="AF18" s="21">
        <v>0</v>
      </c>
      <c r="AG18" s="23">
        <f t="shared" si="3"/>
        <v>0</v>
      </c>
      <c r="AH18" s="24">
        <f t="shared" si="4"/>
        <v>0</v>
      </c>
      <c r="AI18" s="20">
        <f t="shared" si="5"/>
        <v>0</v>
      </c>
      <c r="AJ18" t="s">
        <v>10</v>
      </c>
      <c r="AK18" s="20">
        <f t="shared" si="20"/>
        <v>1</v>
      </c>
    </row>
    <row r="19" spans="1:37" x14ac:dyDescent="0.25">
      <c r="A19" s="14" t="s">
        <v>21</v>
      </c>
      <c r="B19" s="15">
        <f t="shared" si="0"/>
        <v>0</v>
      </c>
      <c r="C19" s="16">
        <f t="shared" si="17"/>
        <v>0.16666666666666666</v>
      </c>
      <c r="D19" s="17">
        <f t="shared" si="18"/>
        <v>1</v>
      </c>
      <c r="E19" s="18">
        <f t="shared" si="19"/>
        <v>2</v>
      </c>
      <c r="F19" s="19"/>
      <c r="G19" s="20"/>
      <c r="H19" s="19"/>
      <c r="I19" s="22"/>
      <c r="J19" s="21">
        <v>1</v>
      </c>
      <c r="K19" s="22"/>
      <c r="L19" s="21"/>
      <c r="M19" s="22">
        <v>1</v>
      </c>
      <c r="N19" s="21"/>
      <c r="O19" s="20"/>
      <c r="P19" s="21">
        <v>2</v>
      </c>
      <c r="Q19" s="20"/>
      <c r="R19" s="21"/>
      <c r="S19" s="20"/>
      <c r="T19" s="21"/>
      <c r="U19" s="20"/>
      <c r="V19" s="21"/>
      <c r="W19" s="20"/>
      <c r="X19" s="23">
        <f t="shared" si="1"/>
        <v>4</v>
      </c>
      <c r="Y19" s="24">
        <f t="shared" si="2"/>
        <v>0.22222222222222221</v>
      </c>
      <c r="Z19" s="20"/>
      <c r="AA19" s="20"/>
      <c r="AB19" s="21"/>
      <c r="AC19" s="20"/>
      <c r="AD19" s="21"/>
      <c r="AE19" s="20"/>
      <c r="AF19" s="21">
        <v>0</v>
      </c>
      <c r="AG19" s="23">
        <f t="shared" si="3"/>
        <v>0</v>
      </c>
      <c r="AH19" s="24">
        <f t="shared" si="4"/>
        <v>0</v>
      </c>
      <c r="AI19" s="20">
        <f t="shared" si="5"/>
        <v>0</v>
      </c>
      <c r="AJ19" t="s">
        <v>10</v>
      </c>
      <c r="AK19" s="20">
        <f t="shared" si="20"/>
        <v>2</v>
      </c>
    </row>
    <row r="20" spans="1:37" x14ac:dyDescent="0.25">
      <c r="A20" s="14" t="s">
        <v>22</v>
      </c>
      <c r="B20" s="15">
        <f t="shared" si="0"/>
        <v>1</v>
      </c>
      <c r="C20" s="16">
        <f t="shared" si="17"/>
        <v>4</v>
      </c>
      <c r="D20" s="17">
        <f t="shared" si="18"/>
        <v>3.5</v>
      </c>
      <c r="E20" s="18">
        <f t="shared" si="19"/>
        <v>9</v>
      </c>
      <c r="F20" s="21">
        <v>8</v>
      </c>
      <c r="G20" s="20">
        <v>5</v>
      </c>
      <c r="H20" s="21">
        <v>1</v>
      </c>
      <c r="I20" s="22">
        <v>7</v>
      </c>
      <c r="J20" s="21">
        <v>5</v>
      </c>
      <c r="K20" s="22">
        <v>3</v>
      </c>
      <c r="L20" s="21">
        <v>1</v>
      </c>
      <c r="M20" s="22">
        <v>3</v>
      </c>
      <c r="N20" s="21">
        <v>3</v>
      </c>
      <c r="O20" s="20">
        <v>9</v>
      </c>
      <c r="P20" s="21">
        <v>2</v>
      </c>
      <c r="Q20" s="20">
        <v>5</v>
      </c>
      <c r="R20" s="21">
        <v>2</v>
      </c>
      <c r="S20" s="20">
        <v>6</v>
      </c>
      <c r="T20" s="21">
        <v>5</v>
      </c>
      <c r="U20" s="20">
        <v>4</v>
      </c>
      <c r="V20" s="21">
        <v>5</v>
      </c>
      <c r="W20" s="20">
        <v>1</v>
      </c>
      <c r="X20" s="23">
        <f t="shared" si="1"/>
        <v>75</v>
      </c>
      <c r="Y20" s="24">
        <f t="shared" si="2"/>
        <v>4.166666666666667</v>
      </c>
      <c r="Z20" s="20"/>
      <c r="AA20" s="20">
        <v>2</v>
      </c>
      <c r="AB20" s="21">
        <v>3</v>
      </c>
      <c r="AC20" s="20">
        <v>6</v>
      </c>
      <c r="AD20" s="21">
        <v>1</v>
      </c>
      <c r="AE20" s="20">
        <v>6</v>
      </c>
      <c r="AF20" s="21">
        <v>3</v>
      </c>
      <c r="AG20" s="23">
        <f t="shared" si="3"/>
        <v>21</v>
      </c>
      <c r="AH20" s="24">
        <f t="shared" si="4"/>
        <v>3.5</v>
      </c>
      <c r="AI20" s="20">
        <f t="shared" si="5"/>
        <v>8</v>
      </c>
      <c r="AJ20" t="s">
        <v>10</v>
      </c>
      <c r="AK20" s="20">
        <f t="shared" si="20"/>
        <v>9</v>
      </c>
    </row>
    <row r="21" spans="1:37" x14ac:dyDescent="0.25">
      <c r="A21" s="25" t="s">
        <v>37</v>
      </c>
      <c r="B21" s="15">
        <f t="shared" ref="B21" si="21">IF(MIN(F21:W21,AA21:AF21)&gt;0,MIN(F21:W21,AA21:AF21),0)</f>
        <v>0</v>
      </c>
      <c r="C21" s="16">
        <f t="shared" ref="C21" si="22">SUM(F21:W21,AA21:AF21)/vuosiLKM</f>
        <v>4.1666666666666664E-2</v>
      </c>
      <c r="D21" s="17">
        <f t="shared" ref="D21" si="23">MEDIAN(F21:W21,AA21:AF21)</f>
        <v>0.5</v>
      </c>
      <c r="E21" s="18">
        <f t="shared" ref="E21" si="24">MAX(F21:W21,AA21:AF21)</f>
        <v>1</v>
      </c>
      <c r="F21" s="21">
        <v>1</v>
      </c>
      <c r="G21" s="22"/>
      <c r="H21" s="21"/>
      <c r="I21" s="22"/>
      <c r="J21" s="21"/>
      <c r="K21" s="22"/>
      <c r="L21" s="21"/>
      <c r="M21" s="22"/>
      <c r="N21" s="21"/>
      <c r="O21" s="22"/>
      <c r="P21" s="21"/>
      <c r="Q21" s="22"/>
      <c r="R21" s="21"/>
      <c r="S21" s="22"/>
      <c r="T21" s="21"/>
      <c r="U21" s="22"/>
      <c r="V21" s="21"/>
      <c r="W21" s="20"/>
      <c r="X21" s="23">
        <f t="shared" ref="X21" si="25">SUM(F21:W21)</f>
        <v>1</v>
      </c>
      <c r="Y21" s="24">
        <f t="shared" ref="Y21" si="26">X21/tiira</f>
        <v>5.5555555555555552E-2</v>
      </c>
      <c r="Z21" s="20"/>
      <c r="AA21" s="20"/>
      <c r="AB21" s="21"/>
      <c r="AC21" s="20"/>
      <c r="AD21" s="21"/>
      <c r="AE21" s="20"/>
      <c r="AF21" s="21">
        <v>0</v>
      </c>
      <c r="AG21" s="23">
        <f t="shared" ref="AG21" si="27">SUM(AA21:AF21)</f>
        <v>0</v>
      </c>
      <c r="AH21" s="24">
        <f t="shared" ref="AH21" si="28">AG21/ennenTiiraa</f>
        <v>0</v>
      </c>
      <c r="AI21" s="20">
        <f t="shared" ref="AI21" si="29">F21</f>
        <v>1</v>
      </c>
      <c r="AJ21" t="s">
        <v>10</v>
      </c>
      <c r="AK21" s="20">
        <f t="shared" ref="AK21" si="30">E21</f>
        <v>1</v>
      </c>
    </row>
    <row r="22" spans="1:37" x14ac:dyDescent="0.25">
      <c r="A22" s="25" t="s">
        <v>23</v>
      </c>
      <c r="B22" s="15">
        <f t="shared" si="0"/>
        <v>1</v>
      </c>
      <c r="C22" s="16">
        <f t="shared" si="17"/>
        <v>51.958333333333336</v>
      </c>
      <c r="D22" s="17">
        <f t="shared" si="18"/>
        <v>29</v>
      </c>
      <c r="E22" s="18">
        <f t="shared" si="19"/>
        <v>176</v>
      </c>
      <c r="F22" s="19">
        <v>42</v>
      </c>
      <c r="G22" s="20">
        <v>31</v>
      </c>
      <c r="H22" s="19">
        <v>90</v>
      </c>
      <c r="I22" s="22">
        <v>109</v>
      </c>
      <c r="J22" s="21">
        <v>162</v>
      </c>
      <c r="K22" s="22">
        <v>22</v>
      </c>
      <c r="L22" s="21">
        <v>35</v>
      </c>
      <c r="M22" s="22">
        <v>57</v>
      </c>
      <c r="N22" s="21">
        <v>27</v>
      </c>
      <c r="O22" s="20">
        <v>167</v>
      </c>
      <c r="P22" s="21">
        <v>122</v>
      </c>
      <c r="Q22" s="20">
        <v>48</v>
      </c>
      <c r="R22" s="21">
        <v>26</v>
      </c>
      <c r="S22" s="20">
        <v>176</v>
      </c>
      <c r="T22" s="21">
        <v>7</v>
      </c>
      <c r="U22" s="20">
        <v>13</v>
      </c>
      <c r="V22" s="21">
        <v>27</v>
      </c>
      <c r="W22" s="20">
        <v>10</v>
      </c>
      <c r="X22" s="23">
        <f t="shared" si="1"/>
        <v>1171</v>
      </c>
      <c r="Y22" s="24">
        <f t="shared" si="2"/>
        <v>65.055555555555557</v>
      </c>
      <c r="Z22" s="20"/>
      <c r="AA22" s="20">
        <v>33</v>
      </c>
      <c r="AB22" s="21">
        <v>1</v>
      </c>
      <c r="AC22" s="20">
        <v>9</v>
      </c>
      <c r="AD22" s="21">
        <v>3</v>
      </c>
      <c r="AE22" s="20">
        <v>22</v>
      </c>
      <c r="AF22" s="21">
        <v>8</v>
      </c>
      <c r="AG22" s="23">
        <f t="shared" si="3"/>
        <v>76</v>
      </c>
      <c r="AH22" s="24">
        <f t="shared" si="4"/>
        <v>12.666666666666666</v>
      </c>
      <c r="AI22" s="20">
        <f t="shared" si="5"/>
        <v>42</v>
      </c>
      <c r="AJ22" t="s">
        <v>10</v>
      </c>
      <c r="AK22" s="20">
        <f t="shared" si="20"/>
        <v>176</v>
      </c>
    </row>
    <row r="23" spans="1:37" x14ac:dyDescent="0.25">
      <c r="A23" s="25" t="s">
        <v>24</v>
      </c>
      <c r="B23" s="15">
        <f t="shared" si="0"/>
        <v>0</v>
      </c>
      <c r="C23" s="16">
        <f t="shared" si="17"/>
        <v>2.375</v>
      </c>
      <c r="D23" s="17">
        <f t="shared" si="18"/>
        <v>3</v>
      </c>
      <c r="E23" s="18">
        <f t="shared" si="19"/>
        <v>9</v>
      </c>
      <c r="F23" s="19">
        <v>1</v>
      </c>
      <c r="G23" s="20">
        <v>1</v>
      </c>
      <c r="H23" s="19">
        <v>3</v>
      </c>
      <c r="I23" s="22">
        <v>5</v>
      </c>
      <c r="J23" s="21">
        <v>2</v>
      </c>
      <c r="K23" s="22">
        <v>3</v>
      </c>
      <c r="L23" s="21"/>
      <c r="M23" s="22">
        <v>4</v>
      </c>
      <c r="N23" s="21">
        <v>3</v>
      </c>
      <c r="O23" s="20">
        <v>5</v>
      </c>
      <c r="P23" s="21">
        <v>9</v>
      </c>
      <c r="Q23" s="20">
        <v>3</v>
      </c>
      <c r="R23" s="21">
        <v>1</v>
      </c>
      <c r="S23" s="20">
        <v>9</v>
      </c>
      <c r="T23" s="21"/>
      <c r="U23" s="20">
        <v>1</v>
      </c>
      <c r="V23" s="21">
        <v>4</v>
      </c>
      <c r="W23" s="20"/>
      <c r="X23" s="23">
        <f t="shared" si="1"/>
        <v>54</v>
      </c>
      <c r="Y23" s="24">
        <f t="shared" si="2"/>
        <v>3</v>
      </c>
      <c r="Z23" s="20"/>
      <c r="AA23" s="20">
        <v>1</v>
      </c>
      <c r="AB23" s="21">
        <v>2</v>
      </c>
      <c r="AC23" s="20"/>
      <c r="AD23" s="21"/>
      <c r="AE23" s="20"/>
      <c r="AF23" s="21">
        <v>0</v>
      </c>
      <c r="AG23" s="23">
        <f t="shared" si="3"/>
        <v>3</v>
      </c>
      <c r="AH23" s="24">
        <f t="shared" si="4"/>
        <v>0.5</v>
      </c>
      <c r="AI23" s="20">
        <f t="shared" si="5"/>
        <v>1</v>
      </c>
      <c r="AJ23" t="s">
        <v>10</v>
      </c>
      <c r="AK23" s="20">
        <f t="shared" si="20"/>
        <v>9</v>
      </c>
    </row>
    <row r="24" spans="1:37" x14ac:dyDescent="0.25">
      <c r="A24" s="25" t="s">
        <v>25</v>
      </c>
      <c r="B24" s="15">
        <f t="shared" si="0"/>
        <v>0</v>
      </c>
      <c r="C24" s="16">
        <f t="shared" si="17"/>
        <v>1.25</v>
      </c>
      <c r="D24" s="17">
        <f t="shared" si="18"/>
        <v>2</v>
      </c>
      <c r="E24" s="18">
        <f t="shared" si="19"/>
        <v>5</v>
      </c>
      <c r="F24" s="19">
        <v>2</v>
      </c>
      <c r="G24" s="20"/>
      <c r="H24" s="19">
        <v>1</v>
      </c>
      <c r="I24" s="22">
        <v>2</v>
      </c>
      <c r="J24" s="21">
        <v>2</v>
      </c>
      <c r="K24" s="22"/>
      <c r="L24" s="21">
        <v>1</v>
      </c>
      <c r="M24" s="22">
        <v>2</v>
      </c>
      <c r="N24" s="21">
        <v>2</v>
      </c>
      <c r="O24" s="20">
        <v>2</v>
      </c>
      <c r="P24" s="21">
        <v>1</v>
      </c>
      <c r="Q24" s="20"/>
      <c r="R24" s="21">
        <v>2</v>
      </c>
      <c r="S24" s="20">
        <v>2</v>
      </c>
      <c r="T24" s="21">
        <v>5</v>
      </c>
      <c r="U24" s="20">
        <v>0</v>
      </c>
      <c r="V24" s="21">
        <v>2</v>
      </c>
      <c r="W24" s="20">
        <v>1</v>
      </c>
      <c r="X24" s="23">
        <f t="shared" si="1"/>
        <v>27</v>
      </c>
      <c r="Y24" s="24">
        <f t="shared" si="2"/>
        <v>1.5</v>
      </c>
      <c r="Z24" s="20"/>
      <c r="AA24" s="20"/>
      <c r="AB24" s="21"/>
      <c r="AC24" s="20">
        <v>1</v>
      </c>
      <c r="AD24" s="21">
        <v>0</v>
      </c>
      <c r="AE24" s="20">
        <v>1</v>
      </c>
      <c r="AF24" s="21">
        <v>1</v>
      </c>
      <c r="AG24" s="23">
        <f t="shared" si="3"/>
        <v>3</v>
      </c>
      <c r="AH24" s="24">
        <f t="shared" si="4"/>
        <v>0.5</v>
      </c>
      <c r="AI24" s="20">
        <f t="shared" si="5"/>
        <v>2</v>
      </c>
      <c r="AJ24" t="s">
        <v>10</v>
      </c>
      <c r="AK24" s="20">
        <f t="shared" si="20"/>
        <v>5</v>
      </c>
    </row>
    <row r="25" spans="1:37" x14ac:dyDescent="0.25">
      <c r="A25" s="25" t="s">
        <v>26</v>
      </c>
      <c r="B25" s="15">
        <f t="shared" si="0"/>
        <v>0</v>
      </c>
      <c r="C25" s="16">
        <f t="shared" si="17"/>
        <v>0.25</v>
      </c>
      <c r="D25" s="17">
        <f t="shared" si="18"/>
        <v>1</v>
      </c>
      <c r="E25" s="18">
        <f t="shared" si="19"/>
        <v>2</v>
      </c>
      <c r="F25" s="21">
        <v>1</v>
      </c>
      <c r="G25" s="20"/>
      <c r="H25" s="19">
        <v>2</v>
      </c>
      <c r="I25" s="22"/>
      <c r="J25" s="21"/>
      <c r="K25" s="22"/>
      <c r="L25" s="21"/>
      <c r="M25" s="22"/>
      <c r="N25" s="21"/>
      <c r="O25" s="20"/>
      <c r="P25" s="21"/>
      <c r="Q25" s="20"/>
      <c r="R25" s="21"/>
      <c r="S25" s="20"/>
      <c r="T25" s="21"/>
      <c r="U25" s="20"/>
      <c r="V25" s="21">
        <v>1</v>
      </c>
      <c r="W25" s="20">
        <v>1</v>
      </c>
      <c r="X25" s="23">
        <f t="shared" si="1"/>
        <v>5</v>
      </c>
      <c r="Y25" s="24">
        <f t="shared" si="2"/>
        <v>0.27777777777777779</v>
      </c>
      <c r="Z25" s="20"/>
      <c r="AA25" s="20"/>
      <c r="AB25" s="21"/>
      <c r="AC25" s="20">
        <v>1</v>
      </c>
      <c r="AD25" s="21"/>
      <c r="AE25" s="20"/>
      <c r="AF25" s="21">
        <v>0</v>
      </c>
      <c r="AG25" s="23">
        <f t="shared" si="3"/>
        <v>1</v>
      </c>
      <c r="AH25" s="24">
        <f t="shared" si="4"/>
        <v>0.16666666666666666</v>
      </c>
      <c r="AI25" s="20">
        <f t="shared" si="5"/>
        <v>1</v>
      </c>
      <c r="AJ25" t="s">
        <v>10</v>
      </c>
      <c r="AK25" s="20">
        <f t="shared" si="20"/>
        <v>2</v>
      </c>
    </row>
    <row r="26" spans="1:37" x14ac:dyDescent="0.25">
      <c r="A26" s="14" t="s">
        <v>27</v>
      </c>
      <c r="B26" s="15">
        <f t="shared" si="0"/>
        <v>12</v>
      </c>
      <c r="C26" s="16">
        <f t="shared" si="17"/>
        <v>55.458333333333336</v>
      </c>
      <c r="D26" s="17">
        <f t="shared" si="18"/>
        <v>54.5</v>
      </c>
      <c r="E26" s="18">
        <f t="shared" si="19"/>
        <v>138</v>
      </c>
      <c r="F26" s="19">
        <v>138</v>
      </c>
      <c r="G26" s="20">
        <v>69</v>
      </c>
      <c r="H26" s="19">
        <v>71</v>
      </c>
      <c r="I26" s="22">
        <v>92</v>
      </c>
      <c r="J26" s="21">
        <v>95</v>
      </c>
      <c r="K26" s="22">
        <v>62</v>
      </c>
      <c r="L26" s="21">
        <v>56</v>
      </c>
      <c r="M26" s="22">
        <v>129</v>
      </c>
      <c r="N26" s="21">
        <v>78</v>
      </c>
      <c r="O26" s="20">
        <v>72</v>
      </c>
      <c r="P26" s="21">
        <v>60</v>
      </c>
      <c r="Q26" s="20">
        <v>82</v>
      </c>
      <c r="R26" s="21">
        <v>50</v>
      </c>
      <c r="S26" s="20">
        <v>48</v>
      </c>
      <c r="T26" s="21">
        <v>25</v>
      </c>
      <c r="U26" s="20">
        <v>33</v>
      </c>
      <c r="V26" s="21">
        <v>53</v>
      </c>
      <c r="W26" s="20">
        <v>23</v>
      </c>
      <c r="X26" s="23">
        <f t="shared" si="1"/>
        <v>1236</v>
      </c>
      <c r="Y26" s="24">
        <f t="shared" si="2"/>
        <v>68.666666666666671</v>
      </c>
      <c r="Z26" s="20"/>
      <c r="AA26" s="20">
        <v>18</v>
      </c>
      <c r="AB26" s="21">
        <v>14</v>
      </c>
      <c r="AC26" s="20">
        <v>13</v>
      </c>
      <c r="AD26" s="21">
        <v>12</v>
      </c>
      <c r="AE26" s="20">
        <v>16</v>
      </c>
      <c r="AF26" s="21">
        <v>22</v>
      </c>
      <c r="AG26" s="23">
        <f t="shared" si="3"/>
        <v>95</v>
      </c>
      <c r="AH26" s="24">
        <f t="shared" si="4"/>
        <v>15.833333333333334</v>
      </c>
      <c r="AI26" s="20">
        <f t="shared" si="5"/>
        <v>138</v>
      </c>
      <c r="AJ26" t="s">
        <v>10</v>
      </c>
      <c r="AK26" s="20">
        <f t="shared" si="20"/>
        <v>138</v>
      </c>
    </row>
    <row r="27" spans="1:37" x14ac:dyDescent="0.25">
      <c r="A27" s="14" t="s">
        <v>28</v>
      </c>
      <c r="B27" s="15">
        <f t="shared" si="0"/>
        <v>2</v>
      </c>
      <c r="C27" s="16">
        <f t="shared" si="17"/>
        <v>12.791666666666666</v>
      </c>
      <c r="D27" s="17">
        <f t="shared" si="18"/>
        <v>10</v>
      </c>
      <c r="E27" s="18">
        <v>35</v>
      </c>
      <c r="F27" s="21">
        <v>15</v>
      </c>
      <c r="G27" s="20">
        <v>9</v>
      </c>
      <c r="H27" s="21">
        <v>15</v>
      </c>
      <c r="I27" s="22">
        <v>16</v>
      </c>
      <c r="J27" s="21">
        <v>25</v>
      </c>
      <c r="K27" s="22">
        <v>11</v>
      </c>
      <c r="L27" s="21">
        <v>7</v>
      </c>
      <c r="M27" s="22">
        <v>9</v>
      </c>
      <c r="N27" s="21">
        <v>19</v>
      </c>
      <c r="O27" s="20">
        <v>26</v>
      </c>
      <c r="P27" s="21">
        <v>31</v>
      </c>
      <c r="Q27" s="20">
        <v>22</v>
      </c>
      <c r="R27" s="21">
        <v>10</v>
      </c>
      <c r="S27" s="20">
        <v>32</v>
      </c>
      <c r="T27" s="21">
        <v>6</v>
      </c>
      <c r="U27" s="20">
        <v>5</v>
      </c>
      <c r="V27" s="21">
        <v>5</v>
      </c>
      <c r="W27" s="20">
        <v>4</v>
      </c>
      <c r="X27" s="23">
        <f t="shared" si="1"/>
        <v>267</v>
      </c>
      <c r="Y27" s="24">
        <f t="shared" si="2"/>
        <v>14.833333333333334</v>
      </c>
      <c r="Z27" s="20"/>
      <c r="AA27" s="20">
        <v>2</v>
      </c>
      <c r="AB27" s="21">
        <v>2</v>
      </c>
      <c r="AC27" s="20">
        <v>5</v>
      </c>
      <c r="AD27" s="21">
        <v>10</v>
      </c>
      <c r="AE27" s="20">
        <v>14</v>
      </c>
      <c r="AF27" s="21">
        <v>7</v>
      </c>
      <c r="AG27" s="23">
        <f t="shared" si="3"/>
        <v>40</v>
      </c>
      <c r="AH27" s="24">
        <f t="shared" si="4"/>
        <v>6.666666666666667</v>
      </c>
      <c r="AI27" s="20">
        <f t="shared" si="5"/>
        <v>15</v>
      </c>
      <c r="AJ27" t="s">
        <v>10</v>
      </c>
      <c r="AK27" s="20">
        <f t="shared" si="20"/>
        <v>35</v>
      </c>
    </row>
    <row r="28" spans="1:37" x14ac:dyDescent="0.25">
      <c r="A28" s="25" t="s">
        <v>29</v>
      </c>
      <c r="B28" s="15">
        <f t="shared" si="0"/>
        <v>0</v>
      </c>
      <c r="C28" s="16">
        <f t="shared" si="17"/>
        <v>1.9583333333333333</v>
      </c>
      <c r="D28" s="17">
        <f t="shared" si="18"/>
        <v>1</v>
      </c>
      <c r="E28" s="18">
        <f t="shared" ref="E28:E29" si="31">MAX(F28:W28,AA28:AF28)</f>
        <v>13</v>
      </c>
      <c r="F28" s="21">
        <v>1</v>
      </c>
      <c r="G28" s="20">
        <v>0</v>
      </c>
      <c r="H28" s="19"/>
      <c r="I28" s="22">
        <v>1</v>
      </c>
      <c r="J28" s="21">
        <v>2</v>
      </c>
      <c r="K28" s="22"/>
      <c r="L28" s="21">
        <v>3</v>
      </c>
      <c r="M28" s="22"/>
      <c r="N28" s="21"/>
      <c r="O28" s="20">
        <v>2</v>
      </c>
      <c r="P28" s="21">
        <v>1</v>
      </c>
      <c r="Q28" s="20"/>
      <c r="R28" s="21">
        <v>3</v>
      </c>
      <c r="S28" s="20"/>
      <c r="T28" s="21">
        <v>1</v>
      </c>
      <c r="U28" s="20">
        <v>1</v>
      </c>
      <c r="V28" s="21"/>
      <c r="W28" s="20">
        <v>1</v>
      </c>
      <c r="X28" s="23">
        <f t="shared" si="1"/>
        <v>16</v>
      </c>
      <c r="Y28" s="24">
        <f t="shared" si="2"/>
        <v>0.88888888888888884</v>
      </c>
      <c r="Z28" s="20"/>
      <c r="AA28" s="20">
        <v>1</v>
      </c>
      <c r="AB28" s="21">
        <v>0</v>
      </c>
      <c r="AC28" s="20">
        <v>5</v>
      </c>
      <c r="AD28" s="21">
        <v>5</v>
      </c>
      <c r="AE28" s="20">
        <v>13</v>
      </c>
      <c r="AF28" s="21">
        <v>7</v>
      </c>
      <c r="AG28" s="23">
        <f t="shared" si="3"/>
        <v>31</v>
      </c>
      <c r="AH28" s="24">
        <f t="shared" si="4"/>
        <v>5.166666666666667</v>
      </c>
      <c r="AI28" s="20">
        <f t="shared" si="5"/>
        <v>1</v>
      </c>
      <c r="AJ28" t="s">
        <v>10</v>
      </c>
      <c r="AK28" s="20">
        <f t="shared" si="20"/>
        <v>13</v>
      </c>
    </row>
    <row r="29" spans="1:37" ht="15.75" thickBot="1" x14ac:dyDescent="0.3">
      <c r="A29" s="14" t="s">
        <v>30</v>
      </c>
      <c r="B29" s="15">
        <f t="shared" si="0"/>
        <v>1</v>
      </c>
      <c r="C29" s="16">
        <f t="shared" si="17"/>
        <v>8.125</v>
      </c>
      <c r="D29" s="17">
        <f t="shared" si="18"/>
        <v>8</v>
      </c>
      <c r="E29" s="18">
        <f t="shared" si="31"/>
        <v>17</v>
      </c>
      <c r="F29" s="21">
        <v>9</v>
      </c>
      <c r="G29" s="20">
        <v>4</v>
      </c>
      <c r="H29" s="21">
        <v>9</v>
      </c>
      <c r="I29" s="20">
        <v>16</v>
      </c>
      <c r="J29" s="21">
        <v>6</v>
      </c>
      <c r="K29" s="22">
        <v>10</v>
      </c>
      <c r="L29" s="21">
        <v>10</v>
      </c>
      <c r="M29" s="22">
        <v>16</v>
      </c>
      <c r="N29" s="21">
        <v>17</v>
      </c>
      <c r="O29" s="20">
        <v>8</v>
      </c>
      <c r="P29" s="21">
        <v>15</v>
      </c>
      <c r="Q29" s="20">
        <v>13</v>
      </c>
      <c r="R29" s="21">
        <v>12</v>
      </c>
      <c r="S29" s="20">
        <v>15</v>
      </c>
      <c r="T29" s="21">
        <v>8</v>
      </c>
      <c r="U29" s="20">
        <v>6</v>
      </c>
      <c r="V29" s="21">
        <v>4</v>
      </c>
      <c r="W29" s="20">
        <v>1</v>
      </c>
      <c r="X29" s="23">
        <f t="shared" si="1"/>
        <v>179</v>
      </c>
      <c r="Y29" s="24">
        <f t="shared" si="2"/>
        <v>9.9444444444444446</v>
      </c>
      <c r="Z29" s="20"/>
      <c r="AA29" s="20">
        <v>1</v>
      </c>
      <c r="AB29" s="21">
        <v>2</v>
      </c>
      <c r="AC29" s="20">
        <v>2</v>
      </c>
      <c r="AD29" s="21">
        <v>6</v>
      </c>
      <c r="AE29" s="20">
        <v>3</v>
      </c>
      <c r="AF29" s="21">
        <v>2</v>
      </c>
      <c r="AG29" s="23">
        <f t="shared" si="3"/>
        <v>16</v>
      </c>
      <c r="AH29" s="24">
        <f t="shared" si="4"/>
        <v>2.6666666666666665</v>
      </c>
      <c r="AI29" s="20">
        <f t="shared" si="5"/>
        <v>9</v>
      </c>
      <c r="AJ29" t="s">
        <v>10</v>
      </c>
      <c r="AK29" s="20">
        <f t="shared" si="20"/>
        <v>17</v>
      </c>
    </row>
    <row r="30" spans="1:37" ht="15.75" thickTop="1" x14ac:dyDescent="0.25">
      <c r="A30" s="26"/>
      <c r="B30" s="27">
        <f>SUM(B7:B29)</f>
        <v>71</v>
      </c>
      <c r="C30" s="28">
        <f t="shared" si="17"/>
        <v>337</v>
      </c>
      <c r="D30" s="29">
        <f t="shared" si="18"/>
        <v>297.5</v>
      </c>
      <c r="E30" s="30">
        <f t="shared" ref="E30:X30" si="32">SUM(E7:E29)</f>
        <v>1140</v>
      </c>
      <c r="F30" s="31">
        <f t="shared" si="32"/>
        <v>525</v>
      </c>
      <c r="G30" s="32">
        <f t="shared" si="32"/>
        <v>280</v>
      </c>
      <c r="H30" s="31">
        <f t="shared" si="32"/>
        <v>526</v>
      </c>
      <c r="I30" s="32">
        <f t="shared" si="32"/>
        <v>522</v>
      </c>
      <c r="J30" s="31">
        <f t="shared" si="32"/>
        <v>501</v>
      </c>
      <c r="K30" s="32">
        <f t="shared" si="32"/>
        <v>272</v>
      </c>
      <c r="L30" s="33">
        <f t="shared" si="32"/>
        <v>223</v>
      </c>
      <c r="M30" s="32">
        <f t="shared" si="32"/>
        <v>416</v>
      </c>
      <c r="N30" s="33">
        <f t="shared" si="32"/>
        <v>313</v>
      </c>
      <c r="O30" s="32">
        <f t="shared" si="32"/>
        <v>502</v>
      </c>
      <c r="P30" s="33">
        <f t="shared" si="32"/>
        <v>644</v>
      </c>
      <c r="Q30" s="32">
        <f t="shared" si="32"/>
        <v>391</v>
      </c>
      <c r="R30" s="33">
        <f t="shared" si="32"/>
        <v>187</v>
      </c>
      <c r="S30" s="32">
        <f t="shared" si="32"/>
        <v>552</v>
      </c>
      <c r="T30" s="33">
        <f t="shared" si="32"/>
        <v>282</v>
      </c>
      <c r="U30" s="32">
        <f t="shared" si="32"/>
        <v>169</v>
      </c>
      <c r="V30" s="33">
        <f t="shared" si="32"/>
        <v>323</v>
      </c>
      <c r="W30" s="32">
        <f t="shared" si="32"/>
        <v>180</v>
      </c>
      <c r="X30" s="34">
        <f t="shared" si="32"/>
        <v>6808</v>
      </c>
      <c r="Y30" s="35">
        <f t="shared" si="2"/>
        <v>378.22222222222223</v>
      </c>
      <c r="Z30" s="20"/>
      <c r="AA30" s="32">
        <f t="shared" ref="AA30:AG30" si="33">SUM(AA7:AA29)</f>
        <v>186</v>
      </c>
      <c r="AB30" s="33">
        <f t="shared" si="33"/>
        <v>120</v>
      </c>
      <c r="AC30" s="32">
        <f t="shared" si="33"/>
        <v>170</v>
      </c>
      <c r="AD30" s="33">
        <f t="shared" si="33"/>
        <v>146</v>
      </c>
      <c r="AE30" s="32">
        <f t="shared" si="33"/>
        <v>213</v>
      </c>
      <c r="AF30" s="33">
        <f t="shared" si="33"/>
        <v>445</v>
      </c>
      <c r="AG30" s="34">
        <f t="shared" si="33"/>
        <v>1280</v>
      </c>
      <c r="AH30" s="35">
        <f t="shared" si="4"/>
        <v>213.33333333333334</v>
      </c>
    </row>
    <row r="32" spans="1:37" x14ac:dyDescent="0.25">
      <c r="A32" t="s">
        <v>31</v>
      </c>
      <c r="B32" s="36">
        <v>24</v>
      </c>
    </row>
    <row r="33" spans="1:2" x14ac:dyDescent="0.25">
      <c r="A33" s="38" t="s">
        <v>32</v>
      </c>
      <c r="B33" s="36">
        <v>18</v>
      </c>
    </row>
    <row r="34" spans="1:2" x14ac:dyDescent="0.25">
      <c r="A34" s="38" t="s">
        <v>33</v>
      </c>
      <c r="B34" s="36">
        <v>6</v>
      </c>
    </row>
  </sheetData>
  <mergeCells count="1">
    <mergeCell ref="AA5:AF5"/>
  </mergeCells>
  <conditionalFormatting sqref="B7:B29">
    <cfRule type="cellIs" priority="161" stopIfTrue="1" operator="equal">
      <formula>0</formula>
    </cfRule>
  </conditionalFormatting>
  <conditionalFormatting sqref="F7:F15">
    <cfRule type="cellIs" priority="51" stopIfTrue="1" operator="equal">
      <formula>0</formula>
    </cfRule>
  </conditionalFormatting>
  <conditionalFormatting sqref="F7:F17">
    <cfRule type="cellIs" priority="50" stopIfTrue="1" operator="equal">
      <formula>$E7</formula>
    </cfRule>
    <cfRule type="cellIs" priority="49" stopIfTrue="1" operator="equal">
      <formula>$B7</formula>
    </cfRule>
  </conditionalFormatting>
  <conditionalFormatting sqref="F20 F22:H22 F22:F23 F26:F27 F29 G15:H15 F16:H16">
    <cfRule type="cellIs" priority="200" stopIfTrue="1" operator="equal">
      <formula>$E15</formula>
    </cfRule>
  </conditionalFormatting>
  <conditionalFormatting sqref="F26:F27 F29 F22:F23 F20">
    <cfRule type="cellIs" priority="199" stopIfTrue="1" operator="equal">
      <formula>$B20</formula>
    </cfRule>
  </conditionalFormatting>
  <conditionalFormatting sqref="F7:H14">
    <cfRule type="cellIs" priority="135" stopIfTrue="1" operator="equal">
      <formula>$B7</formula>
    </cfRule>
    <cfRule type="cellIs" priority="136" stopIfTrue="1" operator="equal">
      <formula>$E7</formula>
    </cfRule>
    <cfRule type="cellIs" priority="137" stopIfTrue="1" operator="equal">
      <formula>0</formula>
    </cfRule>
  </conditionalFormatting>
  <conditionalFormatting sqref="F16:H25">
    <cfRule type="cellIs" priority="40" stopIfTrue="1" operator="equal">
      <formula>$B16</formula>
    </cfRule>
  </conditionalFormatting>
  <conditionalFormatting sqref="F17:H21">
    <cfRule type="cellIs" priority="42" stopIfTrue="1" operator="equal">
      <formula>0</formula>
    </cfRule>
    <cfRule type="cellIs" priority="41" stopIfTrue="1" operator="equal">
      <formula>$E17</formula>
    </cfRule>
  </conditionalFormatting>
  <conditionalFormatting sqref="F23:H25">
    <cfRule type="cellIs" priority="53" stopIfTrue="1" operator="equal">
      <formula>$E23</formula>
    </cfRule>
    <cfRule type="cellIs" priority="54" stopIfTrue="1" operator="equal">
      <formula>0</formula>
    </cfRule>
  </conditionalFormatting>
  <conditionalFormatting sqref="F26:H26 N22:W30 T8 P8 R8 V8 P7:W7 L7:L10 AA9:AF30 L11:M11 L12:L14 L15:M15">
    <cfRule type="cellIs" priority="208" stopIfTrue="1" operator="equal">
      <formula>$B7</formula>
    </cfRule>
  </conditionalFormatting>
  <conditionalFormatting sqref="F27:H29">
    <cfRule type="cellIs" priority="57" stopIfTrue="1" operator="equal">
      <formula>0</formula>
    </cfRule>
  </conditionalFormatting>
  <conditionalFormatting sqref="F27:H30">
    <cfRule type="cellIs" priority="55" stopIfTrue="1" operator="equal">
      <formula>$B27</formula>
    </cfRule>
    <cfRule type="cellIs" priority="56" stopIfTrue="1" operator="equal">
      <formula>$E27</formula>
    </cfRule>
  </conditionalFormatting>
  <conditionalFormatting sqref="G15:H15 F16:H16 F16:F17 F20 F22:H22 F22:F23 F26:F27 F29">
    <cfRule type="cellIs" priority="201" stopIfTrue="1" operator="equal">
      <formula>0</formula>
    </cfRule>
  </conditionalFormatting>
  <conditionalFormatting sqref="G15:H15">
    <cfRule type="cellIs" priority="52" stopIfTrue="1" operator="equal">
      <formula>$B15</formula>
    </cfRule>
  </conditionalFormatting>
  <conditionalFormatting sqref="I7:I16 I18:I29">
    <cfRule type="cellIs" priority="204" stopIfTrue="1" operator="equal">
      <formula>0</formula>
    </cfRule>
  </conditionalFormatting>
  <conditionalFormatting sqref="I7:I16 I18:I30">
    <cfRule type="cellIs" priority="203" stopIfTrue="1" operator="equal">
      <formula>$E7</formula>
    </cfRule>
    <cfRule type="cellIs" priority="202" stopIfTrue="1" operator="equal">
      <formula>$B7</formula>
    </cfRule>
  </conditionalFormatting>
  <conditionalFormatting sqref="I17">
    <cfRule type="cellIs" priority="205" stopIfTrue="1" operator="equal">
      <formula>#N/A</formula>
    </cfRule>
    <cfRule type="cellIs" priority="207" stopIfTrue="1" operator="equal">
      <formula>0</formula>
    </cfRule>
  </conditionalFormatting>
  <conditionalFormatting sqref="J7:K21">
    <cfRule type="cellIs" priority="31" stopIfTrue="1" operator="equal">
      <formula>$B7</formula>
    </cfRule>
    <cfRule type="cellIs" priority="32" stopIfTrue="1" operator="equal">
      <formula>$E7</formula>
    </cfRule>
    <cfRule type="cellIs" priority="33" stopIfTrue="1" operator="equal">
      <formula>0</formula>
    </cfRule>
  </conditionalFormatting>
  <conditionalFormatting sqref="J22:K29">
    <cfRule type="cellIs" priority="140" stopIfTrue="1" operator="equal">
      <formula>0</formula>
    </cfRule>
  </conditionalFormatting>
  <conditionalFormatting sqref="J19:L19">
    <cfRule type="cellIs" priority="265" stopIfTrue="1" operator="equal">
      <formula>$E19</formula>
    </cfRule>
    <cfRule type="cellIs" priority="264" stopIfTrue="1" operator="equal">
      <formula>$B19</formula>
    </cfRule>
  </conditionalFormatting>
  <conditionalFormatting sqref="J22:L30">
    <cfRule type="cellIs" priority="139" stopIfTrue="1" operator="equal">
      <formula>$E22</formula>
    </cfRule>
    <cfRule type="cellIs" priority="138" stopIfTrue="1" operator="equal">
      <formula>$B22</formula>
    </cfRule>
  </conditionalFormatting>
  <conditionalFormatting sqref="J25:L25">
    <cfRule type="cellIs" priority="263" stopIfTrue="1" operator="equal">
      <formula>$E25</formula>
    </cfRule>
    <cfRule type="cellIs" priority="262" stopIfTrue="1" operator="equal">
      <formula>$B25</formula>
    </cfRule>
  </conditionalFormatting>
  <conditionalFormatting sqref="L16:L20 L22:L29 L12:L14">
    <cfRule type="cellIs" priority="272" stopIfTrue="1" operator="equal">
      <formula>0</formula>
    </cfRule>
  </conditionalFormatting>
  <conditionalFormatting sqref="L16:L21">
    <cfRule type="cellIs" priority="28" stopIfTrue="1" operator="equal">
      <formula>$B16</formula>
    </cfRule>
    <cfRule type="cellIs" priority="29" stopIfTrue="1" operator="equal">
      <formula>$E16</formula>
    </cfRule>
  </conditionalFormatting>
  <conditionalFormatting sqref="L21">
    <cfRule type="cellIs" priority="30" stopIfTrue="1" operator="equal">
      <formula>0</formula>
    </cfRule>
  </conditionalFormatting>
  <conditionalFormatting sqref="M8">
    <cfRule type="cellIs" priority="134" stopIfTrue="1" operator="equal">
      <formula>0</formula>
    </cfRule>
  </conditionalFormatting>
  <conditionalFormatting sqref="M16:M20 M22:M29 M7 M9:M10 M12:M14">
    <cfRule type="cellIs" priority="279" stopIfTrue="1" operator="equal">
      <formula>0</formula>
    </cfRule>
  </conditionalFormatting>
  <conditionalFormatting sqref="M19">
    <cfRule type="cellIs" priority="278" stopIfTrue="1" operator="equal">
      <formula>$E19</formula>
    </cfRule>
    <cfRule type="cellIs" priority="277" stopIfTrue="1" operator="equal">
      <formula>$B19</formula>
    </cfRule>
  </conditionalFormatting>
  <conditionalFormatting sqref="M21">
    <cfRule type="cellIs" priority="39" stopIfTrue="1" operator="equal">
      <formula>0</formula>
    </cfRule>
  </conditionalFormatting>
  <conditionalFormatting sqref="M21:M22">
    <cfRule type="cellIs" priority="38" stopIfTrue="1" operator="equal">
      <formula>$E21</formula>
    </cfRule>
    <cfRule type="cellIs" priority="37" stopIfTrue="1" operator="equal">
      <formula>$B21</formula>
    </cfRule>
  </conditionalFormatting>
  <conditionalFormatting sqref="M22:M30 M7 M9:M10 M12:M14 M16:M20">
    <cfRule type="cellIs" priority="273" stopIfTrue="1" operator="equal">
      <formula>#N/A</formula>
    </cfRule>
  </conditionalFormatting>
  <conditionalFormatting sqref="M25">
    <cfRule type="cellIs" priority="275" stopIfTrue="1" operator="equal">
      <formula>$B25</formula>
    </cfRule>
    <cfRule type="cellIs" priority="276" stopIfTrue="1" operator="equal">
      <formula>$E25</formula>
    </cfRule>
  </conditionalFormatting>
  <conditionalFormatting sqref="M8:P8">
    <cfRule type="cellIs" priority="130" stopIfTrue="1" operator="equal">
      <formula>$E8</formula>
    </cfRule>
    <cfRule type="cellIs" priority="129" stopIfTrue="1" operator="equal">
      <formula>$B8</formula>
    </cfRule>
  </conditionalFormatting>
  <conditionalFormatting sqref="N12:O21">
    <cfRule type="cellIs" priority="20" stopIfTrue="1" operator="equal">
      <formula>$E12</formula>
    </cfRule>
    <cfRule type="cellIs" priority="19" stopIfTrue="1" operator="equal">
      <formula>$B12</formula>
    </cfRule>
  </conditionalFormatting>
  <conditionalFormatting sqref="N21:O21">
    <cfRule type="cellIs" priority="21" stopIfTrue="1" operator="equal">
      <formula>0</formula>
    </cfRule>
  </conditionalFormatting>
  <conditionalFormatting sqref="N25:P25">
    <cfRule type="cellIs" priority="220" stopIfTrue="1" operator="equal">
      <formula>$B25</formula>
    </cfRule>
    <cfRule type="cellIs" priority="221" stopIfTrue="1" operator="equal">
      <formula>$E25</formula>
    </cfRule>
  </conditionalFormatting>
  <conditionalFormatting sqref="N7:Q7 N9:Q11">
    <cfRule type="cellIs" priority="211" stopIfTrue="1" operator="equal">
      <formula>$E7</formula>
    </cfRule>
    <cfRule type="cellIs" priority="210" stopIfTrue="1" operator="equal">
      <formula>$B7</formula>
    </cfRule>
  </conditionalFormatting>
  <conditionalFormatting sqref="N19:R19">
    <cfRule type="cellIs" priority="213" stopIfTrue="1" operator="equal">
      <formula>$E19</formula>
    </cfRule>
    <cfRule type="cellIs" priority="212" stopIfTrue="1" operator="equal">
      <formula>$B19</formula>
    </cfRule>
  </conditionalFormatting>
  <conditionalFormatting sqref="N22:W29 O9:W20 N8:N20 N7:W7 L7:L10 L11:M11 L15:M15 F26:H26">
    <cfRule type="cellIs" priority="224" stopIfTrue="1" operator="equal">
      <formula>0</formula>
    </cfRule>
  </conditionalFormatting>
  <conditionalFormatting sqref="O8:P8">
    <cfRule type="cellIs" priority="131" stopIfTrue="1" operator="equal">
      <formula>0</formula>
    </cfRule>
  </conditionalFormatting>
  <conditionalFormatting sqref="P8:R8">
    <cfRule type="cellIs" priority="123" stopIfTrue="1" operator="equal">
      <formula>0</formula>
    </cfRule>
  </conditionalFormatting>
  <conditionalFormatting sqref="P7:W7 L7:L10 P8 R8 T8 V8 AA9:AF30 L11:M11 L12:L14 L15:M15 N22:W30 F26:H26">
    <cfRule type="cellIs" priority="209" stopIfTrue="1" operator="equal">
      <formula>$E7</formula>
    </cfRule>
  </conditionalFormatting>
  <conditionalFormatting sqref="P9:W21">
    <cfRule type="cellIs" priority="5" stopIfTrue="1" operator="equal">
      <formula>$E9</formula>
    </cfRule>
    <cfRule type="cellIs" priority="4" stopIfTrue="1" operator="equal">
      <formula>$B9</formula>
    </cfRule>
  </conditionalFormatting>
  <conditionalFormatting sqref="P21:W21">
    <cfRule type="cellIs" priority="6" stopIfTrue="1" operator="equal">
      <formula>0</formula>
    </cfRule>
  </conditionalFormatting>
  <conditionalFormatting sqref="Q15">
    <cfRule type="cellIs" priority="226" stopIfTrue="1" operator="equal">
      <formula>$E15</formula>
    </cfRule>
    <cfRule type="cellIs" priority="225" stopIfTrue="1" operator="equal">
      <formula>$B15</formula>
    </cfRule>
    <cfRule type="cellIs" priority="227" stopIfTrue="1" operator="equal">
      <formula>0</formula>
    </cfRule>
  </conditionalFormatting>
  <conditionalFormatting sqref="Q8:R8">
    <cfRule type="cellIs" priority="114" stopIfTrue="1" operator="equal">
      <formula>$E8</formula>
    </cfRule>
    <cfRule type="cellIs" priority="113" stopIfTrue="1" operator="equal">
      <formula>$B8</formula>
    </cfRule>
  </conditionalFormatting>
  <conditionalFormatting sqref="R8:W8 AC8 AE8">
    <cfRule type="cellIs" priority="101" stopIfTrue="1" operator="equal">
      <formula>0</formula>
    </cfRule>
  </conditionalFormatting>
  <conditionalFormatting sqref="S8:U8">
    <cfRule type="cellIs" priority="98" stopIfTrue="1" operator="equal">
      <formula>$E8</formula>
    </cfRule>
    <cfRule type="cellIs" priority="97" stopIfTrue="1" operator="equal">
      <formula>$B8</formula>
    </cfRule>
  </conditionalFormatting>
  <conditionalFormatting sqref="T8">
    <cfRule type="cellIs" priority="126" stopIfTrue="1" operator="equal">
      <formula>$B8</formula>
    </cfRule>
    <cfRule type="cellIs" priority="127" stopIfTrue="1" operator="equal">
      <formula>$E8</formula>
    </cfRule>
    <cfRule type="cellIs" priority="95" stopIfTrue="1" operator="equal">
      <formula>0</formula>
    </cfRule>
    <cfRule type="cellIs" priority="154" stopIfTrue="1" operator="equal">
      <formula>0</formula>
    </cfRule>
  </conditionalFormatting>
  <conditionalFormatting sqref="U19">
    <cfRule type="cellIs" priority="216" stopIfTrue="1" operator="equal">
      <formula>$B19</formula>
    </cfRule>
    <cfRule type="cellIs" priority="217" stopIfTrue="1" operator="equal">
      <formula>$E19</formula>
    </cfRule>
  </conditionalFormatting>
  <conditionalFormatting sqref="U23">
    <cfRule type="cellIs" priority="174" stopIfTrue="1" operator="equal">
      <formula>0</formula>
    </cfRule>
  </conditionalFormatting>
  <conditionalFormatting sqref="V8">
    <cfRule type="cellIs" priority="90" stopIfTrue="1" operator="equal">
      <formula>$B8</formula>
    </cfRule>
    <cfRule type="cellIs" priority="92" stopIfTrue="1" operator="equal">
      <formula>0</formula>
    </cfRule>
    <cfRule type="cellIs" priority="91" stopIfTrue="1" operator="equal">
      <formula>$E8</formula>
    </cfRule>
    <cfRule type="cellIs" priority="88" stopIfTrue="1" operator="equal">
      <formula>0</formula>
    </cfRule>
  </conditionalFormatting>
  <conditionalFormatting sqref="V8:W8">
    <cfRule type="cellIs" priority="93" stopIfTrue="1" operator="equal">
      <formula>$B8</formula>
    </cfRule>
    <cfRule type="cellIs" priority="94" stopIfTrue="1" operator="equal">
      <formula>$E8</formula>
    </cfRule>
  </conditionalFormatting>
  <conditionalFormatting sqref="AA8">
    <cfRule type="cellIs" priority="120" stopIfTrue="1" operator="equal">
      <formula>0</formula>
    </cfRule>
  </conditionalFormatting>
  <conditionalFormatting sqref="AA8:AC8">
    <cfRule type="cellIs" priority="87" stopIfTrue="1" operator="equal">
      <formula>$E8</formula>
    </cfRule>
    <cfRule type="cellIs" priority="86" stopIfTrue="1" operator="equal">
      <formula>$B8</formula>
    </cfRule>
  </conditionalFormatting>
  <conditionalFormatting sqref="AA7:AF7 AA9:AF29">
    <cfRule type="cellIs" priority="230" stopIfTrue="1" operator="equal">
      <formula>0</formula>
    </cfRule>
  </conditionalFormatting>
  <conditionalFormatting sqref="AA7:AF7">
    <cfRule type="cellIs" priority="228" stopIfTrue="1" operator="equal">
      <formula>$B7</formula>
    </cfRule>
    <cfRule type="cellIs" priority="229" stopIfTrue="1" operator="equal">
      <formula>$E7</formula>
    </cfRule>
  </conditionalFormatting>
  <conditionalFormatting sqref="AB8">
    <cfRule type="cellIs" priority="78" stopIfTrue="1" operator="equal">
      <formula>0</formula>
    </cfRule>
    <cfRule type="cellIs" priority="85" stopIfTrue="1" operator="equal">
      <formula>0</formula>
    </cfRule>
    <cfRule type="cellIs" priority="80" stopIfTrue="1" operator="equal">
      <formula>$B8</formula>
    </cfRule>
    <cfRule type="cellIs" priority="81" stopIfTrue="1" operator="equal">
      <formula>$E8</formula>
    </cfRule>
    <cfRule type="cellIs" priority="82" stopIfTrue="1" operator="equal">
      <formula>0</formula>
    </cfRule>
    <cfRule type="cellIs" priority="83" stopIfTrue="1" operator="equal">
      <formula>$B8</formula>
    </cfRule>
    <cfRule type="cellIs" priority="84" stopIfTrue="1" operator="equal">
      <formula>$E8</formula>
    </cfRule>
  </conditionalFormatting>
  <conditionalFormatting sqref="AD8">
    <cfRule type="cellIs" priority="68" stopIfTrue="1" operator="equal">
      <formula>0</formula>
    </cfRule>
    <cfRule type="cellIs" priority="71" stopIfTrue="1" operator="equal">
      <formula>$E8</formula>
    </cfRule>
    <cfRule type="cellIs" priority="72" stopIfTrue="1" operator="equal">
      <formula>0</formula>
    </cfRule>
    <cfRule type="cellIs" priority="73" stopIfTrue="1" operator="equal">
      <formula>$B8</formula>
    </cfRule>
    <cfRule type="cellIs" priority="74" stopIfTrue="1" operator="equal">
      <formula>$E8</formula>
    </cfRule>
    <cfRule type="cellIs" priority="75" stopIfTrue="1" operator="equal">
      <formula>0</formula>
    </cfRule>
    <cfRule type="cellIs" priority="70" stopIfTrue="1" operator="equal">
      <formula>$B8</formula>
    </cfRule>
  </conditionalFormatting>
  <conditionalFormatting sqref="AD8:AE8">
    <cfRule type="cellIs" priority="76" stopIfTrue="1" operator="equal">
      <formula>$B8</formula>
    </cfRule>
    <cfRule type="cellIs" priority="77" stopIfTrue="1" operator="equal">
      <formula>$E8</formula>
    </cfRule>
  </conditionalFormatting>
  <conditionalFormatting sqref="AF8">
    <cfRule type="cellIs" priority="67" stopIfTrue="1" operator="equal">
      <formula>$E8</formula>
    </cfRule>
    <cfRule type="cellIs" priority="66" stopIfTrue="1" operator="equal">
      <formula>$B8</formula>
    </cfRule>
    <cfRule type="cellIs" priority="65" stopIfTrue="1" operator="equal">
      <formula>0</formula>
    </cfRule>
    <cfRule type="cellIs" priority="64" stopIfTrue="1" operator="equal">
      <formula>$E8</formula>
    </cfRule>
    <cfRule type="cellIs" priority="63" stopIfTrue="1" operator="equal">
      <formula>$B8</formula>
    </cfRule>
    <cfRule type="cellIs" priority="62" stopIfTrue="1" operator="equal">
      <formula>0</formula>
    </cfRule>
    <cfRule type="cellIs" priority="61" stopIfTrue="1" operator="equal">
      <formula>$E8</formula>
    </cfRule>
    <cfRule type="cellIs" priority="60" stopIfTrue="1" operator="equal">
      <formula>$B8</formula>
    </cfRule>
    <cfRule type="cellIs" priority="58" stopIfTrue="1" operator="equal">
      <formula>0</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7718-F077-4792-BC89-B14589616565}">
  <dimension ref="A2:Y25"/>
  <sheetViews>
    <sheetView workbookViewId="0">
      <selection activeCell="Y3" sqref="Y3"/>
    </sheetView>
  </sheetViews>
  <sheetFormatPr defaultRowHeight="15" x14ac:dyDescent="0.25"/>
  <cols>
    <col min="1" max="1" width="16.140625" customWidth="1"/>
    <col min="2" max="25" width="4.7109375" customWidth="1"/>
  </cols>
  <sheetData>
    <row r="2" spans="1:25" x14ac:dyDescent="0.25">
      <c r="B2">
        <f>laulajat!AF6</f>
        <v>2000</v>
      </c>
      <c r="C2">
        <f>laulajat!AE6</f>
        <v>2001</v>
      </c>
      <c r="D2">
        <f>laulajat!AD6</f>
        <v>2002</v>
      </c>
      <c r="E2">
        <f>laulajat!AC6</f>
        <v>2003</v>
      </c>
      <c r="F2">
        <f>laulajat!AB6</f>
        <v>2004</v>
      </c>
      <c r="G2">
        <f>laulajat!AA6</f>
        <v>2005</v>
      </c>
      <c r="H2">
        <f>laulajat!W6</f>
        <v>2006</v>
      </c>
      <c r="I2">
        <f>laulajat!V6</f>
        <v>2007</v>
      </c>
      <c r="J2">
        <f>laulajat!U6</f>
        <v>2008</v>
      </c>
      <c r="K2">
        <f>laulajat!T6</f>
        <v>2009</v>
      </c>
      <c r="L2">
        <f>laulajat!S6</f>
        <v>2010</v>
      </c>
      <c r="M2">
        <f>laulajat!R6</f>
        <v>2011</v>
      </c>
      <c r="N2">
        <f>laulajat!Q6</f>
        <v>2012</v>
      </c>
      <c r="O2">
        <f>laulajat!P6</f>
        <v>2013</v>
      </c>
      <c r="P2">
        <f>laulajat!O6</f>
        <v>2014</v>
      </c>
      <c r="Q2">
        <f>laulajat!N6</f>
        <v>2015</v>
      </c>
      <c r="R2">
        <f>laulajat!M6</f>
        <v>2016</v>
      </c>
      <c r="S2">
        <f>laulajat!L6</f>
        <v>2017</v>
      </c>
      <c r="T2">
        <f>laulajat!K6</f>
        <v>2018</v>
      </c>
      <c r="U2">
        <f>laulajat!J6</f>
        <v>2019</v>
      </c>
      <c r="V2">
        <f>laulajat!I6</f>
        <v>2020</v>
      </c>
      <c r="W2">
        <f>laulajat!H6</f>
        <v>2021</v>
      </c>
      <c r="X2">
        <f>laulajat!G6</f>
        <v>2022</v>
      </c>
      <c r="Y2">
        <f>laulajat!F6</f>
        <v>2023</v>
      </c>
    </row>
    <row r="3" spans="1:25" x14ac:dyDescent="0.25">
      <c r="A3" t="str">
        <f>laulajat!A7</f>
        <v>viiriäinen</v>
      </c>
      <c r="B3" s="20">
        <f>laulajat!AF7</f>
        <v>2</v>
      </c>
      <c r="C3">
        <f>laulajat!AE7</f>
        <v>2</v>
      </c>
      <c r="D3">
        <f>laulajat!AD7</f>
        <v>3</v>
      </c>
      <c r="E3">
        <f>laulajat!AC7</f>
        <v>16</v>
      </c>
      <c r="F3">
        <f>laulajat!AB7</f>
        <v>12</v>
      </c>
      <c r="G3">
        <f>laulajat!AA7</f>
        <v>10</v>
      </c>
      <c r="H3">
        <f>laulajat!W7</f>
        <v>6</v>
      </c>
      <c r="I3">
        <f>laulajat!V7</f>
        <v>6</v>
      </c>
      <c r="J3">
        <f>laulajat!U7</f>
        <v>2</v>
      </c>
      <c r="K3">
        <f>laulajat!T7</f>
        <v>4</v>
      </c>
      <c r="L3">
        <f>laulajat!S7</f>
        <v>12</v>
      </c>
      <c r="M3">
        <f>laulajat!R7</f>
        <v>1</v>
      </c>
      <c r="N3">
        <f>laulajat!Q7</f>
        <v>0</v>
      </c>
      <c r="O3">
        <f>laulajat!P7</f>
        <v>8</v>
      </c>
      <c r="P3">
        <f>laulajat!O7</f>
        <v>1</v>
      </c>
      <c r="Q3">
        <f>laulajat!N7</f>
        <v>3</v>
      </c>
      <c r="R3">
        <f>laulajat!M7</f>
        <v>4</v>
      </c>
      <c r="S3">
        <f>laulajat!L7</f>
        <v>0</v>
      </c>
      <c r="T3">
        <f>laulajat!K7</f>
        <v>1</v>
      </c>
      <c r="U3">
        <f>laulajat!J7</f>
        <v>6</v>
      </c>
      <c r="V3">
        <f>laulajat!I7</f>
        <v>1</v>
      </c>
      <c r="W3">
        <f>laulajat!H7</f>
        <v>9</v>
      </c>
      <c r="X3">
        <f>laulajat!G7</f>
        <v>3</v>
      </c>
      <c r="Y3">
        <f>laulajat!F7</f>
        <v>0</v>
      </c>
    </row>
    <row r="4" spans="1:25" x14ac:dyDescent="0.25">
      <c r="A4" t="str">
        <f>laulajat!A8</f>
        <v>kaulushaikara</v>
      </c>
      <c r="B4" s="20">
        <f>laulajat!AF8</f>
        <v>0</v>
      </c>
      <c r="C4">
        <f>laulajat!AE8</f>
        <v>0</v>
      </c>
      <c r="D4">
        <f>laulajat!AD8</f>
        <v>0</v>
      </c>
      <c r="E4">
        <f>laulajat!AC8</f>
        <v>0</v>
      </c>
      <c r="F4">
        <f>laulajat!AB8</f>
        <v>0</v>
      </c>
      <c r="G4">
        <f>laulajat!AA8</f>
        <v>46</v>
      </c>
      <c r="H4">
        <f>laulajat!W8</f>
        <v>46</v>
      </c>
      <c r="I4">
        <f>laulajat!V8</f>
        <v>39</v>
      </c>
      <c r="J4">
        <f>laulajat!U8</f>
        <v>38</v>
      </c>
      <c r="K4">
        <f>laulajat!T8</f>
        <v>46</v>
      </c>
      <c r="L4">
        <f>laulajat!S8</f>
        <v>37</v>
      </c>
      <c r="M4">
        <f>laulajat!R8</f>
        <v>31</v>
      </c>
      <c r="N4">
        <f>laulajat!Q8</f>
        <v>25</v>
      </c>
      <c r="O4">
        <f>laulajat!P8</f>
        <v>43</v>
      </c>
      <c r="P4">
        <f>laulajat!O8</f>
        <v>43</v>
      </c>
      <c r="Q4">
        <f>laulajat!N8</f>
        <v>41</v>
      </c>
      <c r="R4">
        <f>laulajat!M8</f>
        <v>37</v>
      </c>
      <c r="S4">
        <f>laulajat!L8</f>
        <v>37</v>
      </c>
      <c r="T4">
        <f>laulajat!K8</f>
        <v>45</v>
      </c>
      <c r="U4">
        <f>laulajat!J8</f>
        <v>43</v>
      </c>
      <c r="V4">
        <f>laulajat!I8</f>
        <v>60</v>
      </c>
      <c r="W4">
        <f>laulajat!H8</f>
        <v>58</v>
      </c>
      <c r="X4">
        <f>laulajat!G8</f>
        <v>45</v>
      </c>
      <c r="Y4">
        <f>laulajat!F8</f>
        <v>52</v>
      </c>
    </row>
    <row r="5" spans="1:25" x14ac:dyDescent="0.25">
      <c r="A5" t="str">
        <f>laulajat!A9</f>
        <v>luhtakana</v>
      </c>
      <c r="B5" s="20">
        <f>laulajat!AF9</f>
        <v>3</v>
      </c>
      <c r="C5">
        <f>laulajat!AE9</f>
        <v>3</v>
      </c>
      <c r="D5">
        <f>laulajat!AD9</f>
        <v>5</v>
      </c>
      <c r="E5">
        <f>laulajat!AC9</f>
        <v>8</v>
      </c>
      <c r="F5">
        <f>laulajat!AB9</f>
        <v>7</v>
      </c>
      <c r="G5">
        <f>laulajat!AA9</f>
        <v>6</v>
      </c>
      <c r="H5">
        <f>laulajat!W9</f>
        <v>7</v>
      </c>
      <c r="I5">
        <f>laulajat!V9</f>
        <v>10</v>
      </c>
      <c r="J5">
        <f>laulajat!U9</f>
        <v>6</v>
      </c>
      <c r="K5">
        <f>laulajat!T9</f>
        <v>14</v>
      </c>
      <c r="L5">
        <f>laulajat!S9</f>
        <v>5</v>
      </c>
      <c r="M5">
        <f>laulajat!R9</f>
        <v>9</v>
      </c>
      <c r="N5">
        <f>laulajat!Q9</f>
        <v>15</v>
      </c>
      <c r="O5">
        <f>laulajat!P9</f>
        <v>18</v>
      </c>
      <c r="P5">
        <f>laulajat!O9</f>
        <v>10</v>
      </c>
      <c r="Q5">
        <f>laulajat!N9</f>
        <v>14</v>
      </c>
      <c r="R5">
        <f>laulajat!M9</f>
        <v>13</v>
      </c>
      <c r="S5">
        <f>laulajat!L9</f>
        <v>14</v>
      </c>
      <c r="T5">
        <f>laulajat!K9</f>
        <v>22</v>
      </c>
      <c r="U5">
        <f>laulajat!J9</f>
        <v>35</v>
      </c>
      <c r="V5">
        <f>laulajat!I9</f>
        <v>31</v>
      </c>
      <c r="W5">
        <f>laulajat!H9</f>
        <v>19</v>
      </c>
      <c r="X5">
        <f>laulajat!G9</f>
        <v>29</v>
      </c>
      <c r="Y5">
        <f>laulajat!F9</f>
        <v>35</v>
      </c>
    </row>
    <row r="6" spans="1:25" x14ac:dyDescent="0.25">
      <c r="A6" t="str">
        <f>laulajat!A10</f>
        <v>luhtahuitti</v>
      </c>
      <c r="B6" s="20">
        <f>laulajat!AF10</f>
        <v>30</v>
      </c>
      <c r="C6">
        <f>laulajat!AE10</f>
        <v>37</v>
      </c>
      <c r="D6">
        <f>laulajat!AD10</f>
        <v>22</v>
      </c>
      <c r="E6">
        <f>laulajat!AC10</f>
        <v>21</v>
      </c>
      <c r="F6">
        <f>laulajat!AB10</f>
        <v>23</v>
      </c>
      <c r="G6">
        <f>laulajat!AA10</f>
        <v>16</v>
      </c>
      <c r="H6">
        <f>laulajat!W10</f>
        <v>16</v>
      </c>
      <c r="I6">
        <f>laulajat!V10</f>
        <v>13</v>
      </c>
      <c r="J6">
        <f>laulajat!U10</f>
        <v>23</v>
      </c>
      <c r="K6">
        <f>laulajat!T10</f>
        <v>17</v>
      </c>
      <c r="L6">
        <f>laulajat!S10</f>
        <v>30</v>
      </c>
      <c r="M6">
        <f>laulajat!R10</f>
        <v>9</v>
      </c>
      <c r="N6">
        <f>laulajat!Q10</f>
        <v>23</v>
      </c>
      <c r="O6">
        <f>laulajat!P10</f>
        <v>38</v>
      </c>
      <c r="P6">
        <f>laulajat!O10</f>
        <v>28</v>
      </c>
      <c r="Q6">
        <f>laulajat!N10</f>
        <v>32</v>
      </c>
      <c r="R6">
        <f>laulajat!M10</f>
        <v>34</v>
      </c>
      <c r="S6">
        <f>laulajat!L10</f>
        <v>23</v>
      </c>
      <c r="T6">
        <f>laulajat!K10</f>
        <v>28</v>
      </c>
      <c r="U6">
        <f>laulajat!J10</f>
        <v>35</v>
      </c>
      <c r="V6">
        <f>laulajat!I10</f>
        <v>29</v>
      </c>
      <c r="W6">
        <f>laulajat!H10</f>
        <v>22</v>
      </c>
      <c r="X6">
        <f>laulajat!G10</f>
        <v>23</v>
      </c>
      <c r="Y6">
        <f>laulajat!F10</f>
        <v>24</v>
      </c>
    </row>
    <row r="7" spans="1:25" x14ac:dyDescent="0.25">
      <c r="A7" t="str">
        <f>laulajat!A11</f>
        <v>pikkuhuitti</v>
      </c>
      <c r="B7" s="20">
        <f>laulajat!AF11</f>
        <v>0</v>
      </c>
      <c r="C7">
        <f>laulajat!AE11</f>
        <v>1</v>
      </c>
      <c r="D7">
        <f>laulajat!AD11</f>
        <v>0</v>
      </c>
      <c r="E7">
        <f>laulajat!AC11</f>
        <v>0</v>
      </c>
      <c r="F7">
        <f>laulajat!AB11</f>
        <v>2</v>
      </c>
      <c r="G7">
        <f>laulajat!AA11</f>
        <v>0</v>
      </c>
      <c r="H7">
        <f>laulajat!W11</f>
        <v>0</v>
      </c>
      <c r="I7">
        <f>laulajat!V11</f>
        <v>0</v>
      </c>
      <c r="J7">
        <f>laulajat!U11</f>
        <v>0</v>
      </c>
      <c r="K7">
        <f>laulajat!T11</f>
        <v>0</v>
      </c>
      <c r="L7">
        <f>laulajat!S11</f>
        <v>0</v>
      </c>
      <c r="M7">
        <f>laulajat!R11</f>
        <v>0</v>
      </c>
      <c r="N7">
        <f>laulajat!Q11</f>
        <v>0</v>
      </c>
      <c r="O7">
        <f>laulajat!P11</f>
        <v>0</v>
      </c>
      <c r="P7">
        <f>laulajat!O11</f>
        <v>0</v>
      </c>
      <c r="Q7">
        <f>laulajat!N11</f>
        <v>2</v>
      </c>
      <c r="R7">
        <f>laulajat!M11</f>
        <v>0</v>
      </c>
      <c r="S7">
        <f>laulajat!L11</f>
        <v>0</v>
      </c>
      <c r="T7">
        <f>laulajat!K11</f>
        <v>0</v>
      </c>
      <c r="U7">
        <f>laulajat!J11</f>
        <v>0</v>
      </c>
      <c r="V7">
        <f>laulajat!I11</f>
        <v>0</v>
      </c>
      <c r="W7">
        <f>laulajat!H11</f>
        <v>0</v>
      </c>
      <c r="X7">
        <f>laulajat!G11</f>
        <v>1</v>
      </c>
      <c r="Y7">
        <f>laulajat!F11</f>
        <v>0</v>
      </c>
    </row>
    <row r="8" spans="1:25" x14ac:dyDescent="0.25">
      <c r="A8" t="str">
        <f>laulajat!A12</f>
        <v>ruisrääkkä</v>
      </c>
      <c r="B8" s="20">
        <f>laulajat!AF12</f>
        <v>294</v>
      </c>
      <c r="C8">
        <f>laulajat!AE12</f>
        <v>53</v>
      </c>
      <c r="D8">
        <f>laulajat!AD12</f>
        <v>37</v>
      </c>
      <c r="E8">
        <f>laulajat!AC12</f>
        <v>10</v>
      </c>
      <c r="F8">
        <f>laulajat!AB12</f>
        <v>19</v>
      </c>
      <c r="G8">
        <f>laulajat!AA12</f>
        <v>15</v>
      </c>
      <c r="H8">
        <f>laulajat!W12</f>
        <v>32</v>
      </c>
      <c r="I8">
        <f>laulajat!V12</f>
        <v>92</v>
      </c>
      <c r="J8">
        <f>laulajat!U12</f>
        <v>17</v>
      </c>
      <c r="K8">
        <f>laulajat!T12</f>
        <v>34</v>
      </c>
      <c r="L8">
        <f>laulajat!S12</f>
        <v>70</v>
      </c>
      <c r="M8">
        <f>laulajat!R12</f>
        <v>8</v>
      </c>
      <c r="N8">
        <f>laulajat!Q12</f>
        <v>36</v>
      </c>
      <c r="O8">
        <f>laulajat!P12</f>
        <v>149</v>
      </c>
      <c r="P8">
        <f>laulajat!O12</f>
        <v>58</v>
      </c>
      <c r="Q8">
        <f>laulajat!N12</f>
        <v>24</v>
      </c>
      <c r="R8">
        <f>laulajat!M12</f>
        <v>50</v>
      </c>
      <c r="S8">
        <f>laulajat!L12</f>
        <v>20</v>
      </c>
      <c r="T8">
        <f>laulajat!K12</f>
        <v>23</v>
      </c>
      <c r="U8">
        <f>laulajat!J12</f>
        <v>25</v>
      </c>
      <c r="V8">
        <f>laulajat!I12</f>
        <v>54</v>
      </c>
      <c r="W8">
        <f>laulajat!H12</f>
        <v>25</v>
      </c>
      <c r="X8">
        <f>laulajat!G12</f>
        <v>44</v>
      </c>
      <c r="Y8">
        <f>laulajat!F12</f>
        <v>71</v>
      </c>
    </row>
    <row r="9" spans="1:25" x14ac:dyDescent="0.25">
      <c r="A9" t="str">
        <f>laulajat!A13</f>
        <v>satakieli</v>
      </c>
      <c r="B9" s="20">
        <f>laulajat!AF13</f>
        <v>27</v>
      </c>
      <c r="C9">
        <f>laulajat!AE13</f>
        <v>13</v>
      </c>
      <c r="D9">
        <f>laulajat!AD13</f>
        <v>15</v>
      </c>
      <c r="E9">
        <f>laulajat!AC13</f>
        <v>59</v>
      </c>
      <c r="F9">
        <f>laulajat!AB13</f>
        <v>18</v>
      </c>
      <c r="G9">
        <f>laulajat!AA13</f>
        <v>16</v>
      </c>
      <c r="H9">
        <f>laulajat!W13</f>
        <v>11</v>
      </c>
      <c r="I9">
        <f>laulajat!V13</f>
        <v>29</v>
      </c>
      <c r="J9">
        <f>laulajat!U13</f>
        <v>9</v>
      </c>
      <c r="K9">
        <f>laulajat!T13</f>
        <v>11</v>
      </c>
      <c r="L9">
        <f>laulajat!S13</f>
        <v>59</v>
      </c>
      <c r="M9">
        <f>laulajat!R13</f>
        <v>9</v>
      </c>
      <c r="N9">
        <f>laulajat!Q13</f>
        <v>46</v>
      </c>
      <c r="O9">
        <f>laulajat!P13</f>
        <v>89</v>
      </c>
      <c r="P9">
        <f>laulajat!O13</f>
        <v>30</v>
      </c>
      <c r="Q9">
        <f>laulajat!N13</f>
        <v>21</v>
      </c>
      <c r="R9">
        <f>laulajat!M13</f>
        <v>34</v>
      </c>
      <c r="S9">
        <f>laulajat!L13</f>
        <v>5</v>
      </c>
      <c r="T9">
        <f>laulajat!K13</f>
        <v>22</v>
      </c>
      <c r="U9">
        <f>laulajat!J13</f>
        <v>17</v>
      </c>
      <c r="V9">
        <f>laulajat!I13</f>
        <v>14</v>
      </c>
      <c r="W9">
        <f>laulajat!H13</f>
        <v>34</v>
      </c>
      <c r="X9">
        <f>laulajat!G13</f>
        <v>7</v>
      </c>
      <c r="Y9">
        <f>laulajat!F13</f>
        <v>23</v>
      </c>
    </row>
    <row r="10" spans="1:25" x14ac:dyDescent="0.25">
      <c r="A10" t="str">
        <f>laulajat!A14</f>
        <v>sinipyrstö</v>
      </c>
      <c r="B10" s="20">
        <f>laulajat!AF14</f>
        <v>16</v>
      </c>
      <c r="C10">
        <f>laulajat!AE14</f>
        <v>12</v>
      </c>
      <c r="D10">
        <f>laulajat!AD14</f>
        <v>14</v>
      </c>
      <c r="E10">
        <f>laulajat!AC14</f>
        <v>5</v>
      </c>
      <c r="F10">
        <f>laulajat!AB14</f>
        <v>0</v>
      </c>
      <c r="G10">
        <f>laulajat!AA14</f>
        <v>5</v>
      </c>
      <c r="H10">
        <f>laulajat!W14</f>
        <v>8</v>
      </c>
      <c r="I10">
        <f>laulajat!V14</f>
        <v>9</v>
      </c>
      <c r="J10">
        <f>laulajat!U14</f>
        <v>1</v>
      </c>
      <c r="K10">
        <f>laulajat!T14</f>
        <v>73</v>
      </c>
      <c r="L10">
        <f>laulajat!S14</f>
        <v>34</v>
      </c>
      <c r="M10">
        <f>laulajat!R14</f>
        <v>3</v>
      </c>
      <c r="N10">
        <f>laulajat!Q14</f>
        <v>54</v>
      </c>
      <c r="O10">
        <f>laulajat!P14</f>
        <v>21</v>
      </c>
      <c r="P10">
        <f>laulajat!O14</f>
        <v>29</v>
      </c>
      <c r="Q10">
        <f>laulajat!N14</f>
        <v>10</v>
      </c>
      <c r="R10">
        <f>laulajat!M14</f>
        <v>11</v>
      </c>
      <c r="S10">
        <f>laulajat!L14</f>
        <v>6</v>
      </c>
      <c r="T10">
        <f>laulajat!K14</f>
        <v>15</v>
      </c>
      <c r="U10">
        <f>laulajat!J14</f>
        <v>27</v>
      </c>
      <c r="V10">
        <f>laulajat!I14</f>
        <v>70</v>
      </c>
      <c r="W10">
        <f>laulajat!H14</f>
        <v>159</v>
      </c>
      <c r="X10">
        <f>laulajat!G14</f>
        <v>0</v>
      </c>
      <c r="Y10">
        <f>laulajat!F14</f>
        <v>88</v>
      </c>
    </row>
    <row r="11" spans="1:25" x14ac:dyDescent="0.25">
      <c r="A11" t="str">
        <f>laulajat!A15</f>
        <v>viirusirkkalintu</v>
      </c>
      <c r="B11" s="20">
        <f>laulajat!AF15</f>
        <v>3</v>
      </c>
      <c r="C11">
        <f>laulajat!AE15</f>
        <v>0</v>
      </c>
      <c r="D11">
        <f>laulajat!AD15</f>
        <v>1</v>
      </c>
      <c r="E11">
        <f>laulajat!AC15</f>
        <v>1</v>
      </c>
      <c r="F11">
        <f>laulajat!AB15</f>
        <v>1</v>
      </c>
      <c r="G11">
        <f>laulajat!AA15</f>
        <v>0</v>
      </c>
      <c r="H11">
        <f>laulajat!W15</f>
        <v>0</v>
      </c>
      <c r="I11">
        <f>laulajat!V15</f>
        <v>0</v>
      </c>
      <c r="J11">
        <f>laulajat!U15</f>
        <v>0</v>
      </c>
      <c r="K11">
        <f>laulajat!T15</f>
        <v>0</v>
      </c>
      <c r="L11">
        <f>laulajat!S15</f>
        <v>0</v>
      </c>
      <c r="M11">
        <f>laulajat!R15</f>
        <v>0</v>
      </c>
      <c r="N11">
        <f>laulajat!Q15</f>
        <v>0</v>
      </c>
      <c r="O11">
        <f>laulajat!P15</f>
        <v>0</v>
      </c>
      <c r="P11">
        <f>laulajat!O15</f>
        <v>0</v>
      </c>
      <c r="Q11">
        <f>laulajat!N15</f>
        <v>1</v>
      </c>
      <c r="R11">
        <f>laulajat!M15</f>
        <v>0</v>
      </c>
      <c r="S11">
        <f>laulajat!L15</f>
        <v>0</v>
      </c>
      <c r="T11">
        <f>laulajat!K15</f>
        <v>0</v>
      </c>
      <c r="U11">
        <f>laulajat!J15</f>
        <v>0</v>
      </c>
      <c r="V11">
        <f>laulajat!I15</f>
        <v>1</v>
      </c>
      <c r="W11">
        <f>laulajat!H15</f>
        <v>0</v>
      </c>
      <c r="X11">
        <f>laulajat!G15</f>
        <v>0</v>
      </c>
      <c r="Y11">
        <f>laulajat!F15</f>
        <v>1</v>
      </c>
    </row>
    <row r="12" spans="1:25" x14ac:dyDescent="0.25">
      <c r="A12" t="str">
        <f>laulajat!A16</f>
        <v>pensassirkkalintu</v>
      </c>
      <c r="B12" s="20">
        <f>laulajat!AF16</f>
        <v>20</v>
      </c>
      <c r="C12">
        <f>laulajat!AE16</f>
        <v>17</v>
      </c>
      <c r="D12">
        <f>laulajat!AD16</f>
        <v>11</v>
      </c>
      <c r="E12">
        <f>laulajat!AC16</f>
        <v>8</v>
      </c>
      <c r="F12">
        <f>laulajat!AB16</f>
        <v>14</v>
      </c>
      <c r="G12">
        <f>laulajat!AA16</f>
        <v>12</v>
      </c>
      <c r="H12">
        <f>laulajat!W16</f>
        <v>12</v>
      </c>
      <c r="I12">
        <f>laulajat!V16</f>
        <v>19</v>
      </c>
      <c r="J12">
        <f>laulajat!U16</f>
        <v>8</v>
      </c>
      <c r="K12">
        <f>laulajat!T16</f>
        <v>26</v>
      </c>
      <c r="L12">
        <f>laulajat!S16</f>
        <v>10</v>
      </c>
      <c r="M12">
        <f>laulajat!R16</f>
        <v>11</v>
      </c>
      <c r="N12">
        <f>laulajat!Q16</f>
        <v>19</v>
      </c>
      <c r="O12">
        <f>laulajat!P16</f>
        <v>29</v>
      </c>
      <c r="P12">
        <f>laulajat!O16</f>
        <v>9</v>
      </c>
      <c r="Q12">
        <f>laulajat!N16</f>
        <v>15</v>
      </c>
      <c r="R12">
        <f>laulajat!M16</f>
        <v>11</v>
      </c>
      <c r="S12">
        <f>laulajat!L16</f>
        <v>4</v>
      </c>
      <c r="T12">
        <f>laulajat!K16</f>
        <v>4</v>
      </c>
      <c r="U12">
        <f>laulajat!J16</f>
        <v>13</v>
      </c>
      <c r="V12">
        <f>laulajat!I16</f>
        <v>13</v>
      </c>
      <c r="W12">
        <f>laulajat!H16</f>
        <v>7</v>
      </c>
      <c r="X12">
        <f>laulajat!G16</f>
        <v>7</v>
      </c>
      <c r="Y12">
        <f>laulajat!F16</f>
        <v>7</v>
      </c>
    </row>
    <row r="13" spans="1:25" x14ac:dyDescent="0.25">
      <c r="A13" t="str">
        <f>laulajat!A17</f>
        <v>viitasirkkalintu</v>
      </c>
      <c r="B13" s="20">
        <f>laulajat!AF17</f>
        <v>0</v>
      </c>
      <c r="C13">
        <f>laulajat!AE17</f>
        <v>0</v>
      </c>
      <c r="D13">
        <f>laulajat!AD17</f>
        <v>1</v>
      </c>
      <c r="E13">
        <f>laulajat!AC17</f>
        <v>0</v>
      </c>
      <c r="F13">
        <f>laulajat!AB17</f>
        <v>0</v>
      </c>
      <c r="G13">
        <f>laulajat!AA17</f>
        <v>2</v>
      </c>
      <c r="H13">
        <f>laulajat!W17</f>
        <v>0</v>
      </c>
      <c r="I13">
        <f>laulajat!V17</f>
        <v>5</v>
      </c>
      <c r="J13">
        <f>laulajat!U17</f>
        <v>1</v>
      </c>
      <c r="K13">
        <f>laulajat!T17</f>
        <v>0</v>
      </c>
      <c r="L13">
        <f>laulajat!S17</f>
        <v>7</v>
      </c>
      <c r="M13">
        <f>laulajat!R17</f>
        <v>0</v>
      </c>
      <c r="N13">
        <f>laulajat!Q17</f>
        <v>0</v>
      </c>
      <c r="O13">
        <f>laulajat!P17</f>
        <v>6</v>
      </c>
      <c r="P13">
        <f>laulajat!O17</f>
        <v>3</v>
      </c>
      <c r="Q13">
        <f>laulajat!N17</f>
        <v>1</v>
      </c>
      <c r="R13">
        <f>laulajat!M17</f>
        <v>1</v>
      </c>
      <c r="S13">
        <f>laulajat!L17</f>
        <v>0</v>
      </c>
      <c r="T13">
        <f>laulajat!K17</f>
        <v>1</v>
      </c>
      <c r="U13">
        <f>laulajat!J17</f>
        <v>0</v>
      </c>
      <c r="V13">
        <f>laulajat!I17</f>
        <v>1</v>
      </c>
      <c r="W13">
        <f>laulajat!H17</f>
        <v>1</v>
      </c>
      <c r="X13">
        <f>laulajat!G17</f>
        <v>1</v>
      </c>
      <c r="Y13">
        <f>laulajat!F17</f>
        <v>6</v>
      </c>
    </row>
    <row r="14" spans="1:25" x14ac:dyDescent="0.25">
      <c r="A14" t="str">
        <f>laulajat!A18</f>
        <v>ruokosirkkalintu</v>
      </c>
      <c r="B14" s="20">
        <f>laulajat!AF18</f>
        <v>0</v>
      </c>
      <c r="C14">
        <f>laulajat!AE18</f>
        <v>0</v>
      </c>
      <c r="D14">
        <f>laulajat!AD18</f>
        <v>0</v>
      </c>
      <c r="E14">
        <f>laulajat!AC18</f>
        <v>0</v>
      </c>
      <c r="F14">
        <f>laulajat!AB18</f>
        <v>0</v>
      </c>
      <c r="G14">
        <f>laulajat!AA18</f>
        <v>0</v>
      </c>
      <c r="H14">
        <f>laulajat!W18</f>
        <v>0</v>
      </c>
      <c r="I14">
        <f>laulajat!V18</f>
        <v>0</v>
      </c>
      <c r="J14">
        <f>laulajat!U18</f>
        <v>1</v>
      </c>
      <c r="K14">
        <f>laulajat!T18</f>
        <v>0</v>
      </c>
      <c r="L14">
        <f>laulajat!S18</f>
        <v>0</v>
      </c>
      <c r="M14">
        <f>laulajat!R18</f>
        <v>0</v>
      </c>
      <c r="N14">
        <f>laulajat!Q18</f>
        <v>0</v>
      </c>
      <c r="O14">
        <f>laulajat!P18</f>
        <v>0</v>
      </c>
      <c r="P14">
        <f>laulajat!O18</f>
        <v>0</v>
      </c>
      <c r="Q14">
        <f>laulajat!N18</f>
        <v>0</v>
      </c>
      <c r="R14">
        <f>laulajat!M18</f>
        <v>0</v>
      </c>
      <c r="S14">
        <f>laulajat!L18</f>
        <v>1</v>
      </c>
      <c r="T14">
        <f>laulajat!K18</f>
        <v>0</v>
      </c>
      <c r="U14">
        <f>laulajat!J18</f>
        <v>0</v>
      </c>
      <c r="V14">
        <f>laulajat!I18</f>
        <v>0</v>
      </c>
      <c r="W14">
        <f>laulajat!H18</f>
        <v>0</v>
      </c>
      <c r="X14">
        <f>laulajat!G18</f>
        <v>1</v>
      </c>
      <c r="Y14">
        <f>laulajat!F18</f>
        <v>0</v>
      </c>
    </row>
    <row r="15" spans="1:25" x14ac:dyDescent="0.25">
      <c r="A15" t="str">
        <f>laulajat!A19</f>
        <v>pikkukultarinta</v>
      </c>
      <c r="B15" s="20">
        <f>laulajat!AF19</f>
        <v>0</v>
      </c>
      <c r="C15">
        <f>laulajat!AE19</f>
        <v>0</v>
      </c>
      <c r="D15">
        <f>laulajat!AD19</f>
        <v>0</v>
      </c>
      <c r="E15">
        <f>laulajat!AC19</f>
        <v>0</v>
      </c>
      <c r="F15">
        <f>laulajat!AB19</f>
        <v>0</v>
      </c>
      <c r="G15">
        <f>laulajat!AA19</f>
        <v>0</v>
      </c>
      <c r="H15">
        <f>laulajat!W19</f>
        <v>0</v>
      </c>
      <c r="I15">
        <f>laulajat!V19</f>
        <v>0</v>
      </c>
      <c r="J15">
        <f>laulajat!U19</f>
        <v>0</v>
      </c>
      <c r="K15">
        <f>laulajat!T19</f>
        <v>0</v>
      </c>
      <c r="L15">
        <f>laulajat!S19</f>
        <v>0</v>
      </c>
      <c r="M15">
        <f>laulajat!R19</f>
        <v>0</v>
      </c>
      <c r="N15">
        <f>laulajat!Q19</f>
        <v>0</v>
      </c>
      <c r="O15">
        <f>laulajat!P19</f>
        <v>2</v>
      </c>
      <c r="P15">
        <f>laulajat!O19</f>
        <v>0</v>
      </c>
      <c r="Q15">
        <f>laulajat!N19</f>
        <v>0</v>
      </c>
      <c r="R15">
        <f>laulajat!M19</f>
        <v>1</v>
      </c>
      <c r="S15">
        <f>laulajat!L19</f>
        <v>0</v>
      </c>
      <c r="T15">
        <f>laulajat!K19</f>
        <v>0</v>
      </c>
      <c r="U15">
        <f>laulajat!J19</f>
        <v>1</v>
      </c>
      <c r="V15">
        <f>laulajat!I19</f>
        <v>0</v>
      </c>
      <c r="W15">
        <f>laulajat!H19</f>
        <v>0</v>
      </c>
      <c r="X15">
        <f>laulajat!G19</f>
        <v>0</v>
      </c>
      <c r="Y15">
        <f>laulajat!F19</f>
        <v>0</v>
      </c>
    </row>
    <row r="16" spans="1:25" x14ac:dyDescent="0.25">
      <c r="A16" t="str">
        <f>laulajat!A20</f>
        <v>kultarinta</v>
      </c>
      <c r="B16" s="20">
        <f>laulajat!AF20</f>
        <v>3</v>
      </c>
      <c r="C16">
        <f>laulajat!AE20</f>
        <v>6</v>
      </c>
      <c r="D16">
        <f>laulajat!AD20</f>
        <v>1</v>
      </c>
      <c r="E16">
        <f>laulajat!AC20</f>
        <v>6</v>
      </c>
      <c r="F16">
        <f>laulajat!AB20</f>
        <v>3</v>
      </c>
      <c r="G16">
        <f>laulajat!AA20</f>
        <v>2</v>
      </c>
      <c r="H16">
        <f>laulajat!W20</f>
        <v>1</v>
      </c>
      <c r="I16">
        <f>laulajat!V20</f>
        <v>5</v>
      </c>
      <c r="J16">
        <f>laulajat!U20</f>
        <v>4</v>
      </c>
      <c r="K16">
        <f>laulajat!T20</f>
        <v>5</v>
      </c>
      <c r="L16">
        <f>laulajat!S20</f>
        <v>6</v>
      </c>
      <c r="M16">
        <f>laulajat!R20</f>
        <v>2</v>
      </c>
      <c r="N16">
        <f>laulajat!Q20</f>
        <v>5</v>
      </c>
      <c r="O16">
        <f>laulajat!P20</f>
        <v>2</v>
      </c>
      <c r="P16">
        <f>laulajat!O20</f>
        <v>9</v>
      </c>
      <c r="Q16">
        <f>laulajat!N20</f>
        <v>3</v>
      </c>
      <c r="R16">
        <f>laulajat!M20</f>
        <v>3</v>
      </c>
      <c r="S16">
        <f>laulajat!L20</f>
        <v>1</v>
      </c>
      <c r="T16">
        <f>laulajat!K20</f>
        <v>3</v>
      </c>
      <c r="U16">
        <f>laulajat!J20</f>
        <v>5</v>
      </c>
      <c r="V16">
        <f>laulajat!I20</f>
        <v>7</v>
      </c>
      <c r="W16">
        <f>laulajat!H20</f>
        <v>1</v>
      </c>
      <c r="X16">
        <f>laulajat!G20</f>
        <v>5</v>
      </c>
      <c r="Y16">
        <f>laulajat!F20</f>
        <v>8</v>
      </c>
    </row>
    <row r="17" spans="1:25" x14ac:dyDescent="0.25">
      <c r="A17" t="str">
        <f>laulajat!A21</f>
        <v>kenttäkerttunen</v>
      </c>
      <c r="B17" s="20">
        <f>laulajat!AF21</f>
        <v>0</v>
      </c>
      <c r="C17">
        <f>laulajat!AE21</f>
        <v>0</v>
      </c>
      <c r="D17">
        <f>laulajat!AD21</f>
        <v>0</v>
      </c>
      <c r="E17">
        <f>laulajat!AC21</f>
        <v>0</v>
      </c>
      <c r="F17">
        <f>laulajat!AB21</f>
        <v>0</v>
      </c>
      <c r="G17">
        <f>laulajat!AA21</f>
        <v>0</v>
      </c>
      <c r="H17">
        <f>laulajat!W21</f>
        <v>0</v>
      </c>
      <c r="I17">
        <f>laulajat!V21</f>
        <v>0</v>
      </c>
      <c r="J17">
        <f>laulajat!U21</f>
        <v>0</v>
      </c>
      <c r="K17">
        <f>laulajat!T21</f>
        <v>0</v>
      </c>
      <c r="L17">
        <f>laulajat!S21</f>
        <v>0</v>
      </c>
      <c r="M17">
        <f>laulajat!R21</f>
        <v>0</v>
      </c>
      <c r="N17">
        <f>laulajat!Q21</f>
        <v>0</v>
      </c>
      <c r="O17">
        <f>laulajat!P21</f>
        <v>0</v>
      </c>
      <c r="P17">
        <f>laulajat!O21</f>
        <v>0</v>
      </c>
      <c r="Q17">
        <f>laulajat!N21</f>
        <v>0</v>
      </c>
      <c r="R17">
        <f>laulajat!M21</f>
        <v>0</v>
      </c>
      <c r="S17">
        <f>laulajat!L21</f>
        <v>0</v>
      </c>
      <c r="T17">
        <f>laulajat!K21</f>
        <v>0</v>
      </c>
      <c r="U17">
        <f>laulajat!J21</f>
        <v>0</v>
      </c>
      <c r="V17">
        <f>laulajat!I21</f>
        <v>0</v>
      </c>
      <c r="W17">
        <f>laulajat!H21</f>
        <v>0</v>
      </c>
      <c r="X17">
        <f>laulajat!G21</f>
        <v>0</v>
      </c>
      <c r="Y17">
        <f>laulajat!F21</f>
        <v>1</v>
      </c>
    </row>
    <row r="18" spans="1:25" x14ac:dyDescent="0.25">
      <c r="A18" t="str">
        <f>laulajat!A22</f>
        <v>viitakerttunen</v>
      </c>
      <c r="B18" s="20">
        <f>laulajat!AF22</f>
        <v>8</v>
      </c>
      <c r="C18">
        <f>laulajat!AE22</f>
        <v>22</v>
      </c>
      <c r="D18">
        <f>laulajat!AD22</f>
        <v>3</v>
      </c>
      <c r="E18">
        <f>laulajat!AC22</f>
        <v>9</v>
      </c>
      <c r="F18">
        <f>laulajat!AB22</f>
        <v>1</v>
      </c>
      <c r="G18">
        <f>laulajat!AA22</f>
        <v>33</v>
      </c>
      <c r="H18">
        <f>laulajat!W22</f>
        <v>10</v>
      </c>
      <c r="I18">
        <f>laulajat!V22</f>
        <v>27</v>
      </c>
      <c r="J18">
        <f>laulajat!U22</f>
        <v>13</v>
      </c>
      <c r="K18">
        <f>laulajat!T22</f>
        <v>7</v>
      </c>
      <c r="L18">
        <f>laulajat!S22</f>
        <v>176</v>
      </c>
      <c r="M18">
        <f>laulajat!R22</f>
        <v>26</v>
      </c>
      <c r="N18">
        <f>laulajat!Q22</f>
        <v>48</v>
      </c>
      <c r="O18">
        <f>laulajat!P22</f>
        <v>122</v>
      </c>
      <c r="P18">
        <f>laulajat!O22</f>
        <v>167</v>
      </c>
      <c r="Q18">
        <f>laulajat!N22</f>
        <v>27</v>
      </c>
      <c r="R18">
        <f>laulajat!M22</f>
        <v>57</v>
      </c>
      <c r="S18">
        <f>laulajat!L22</f>
        <v>35</v>
      </c>
      <c r="T18">
        <f>laulajat!K22</f>
        <v>22</v>
      </c>
      <c r="U18">
        <f>laulajat!J22</f>
        <v>162</v>
      </c>
      <c r="V18">
        <f>laulajat!I22</f>
        <v>109</v>
      </c>
      <c r="W18">
        <f>laulajat!H22</f>
        <v>90</v>
      </c>
      <c r="X18">
        <f>laulajat!G22</f>
        <v>31</v>
      </c>
      <c r="Y18">
        <f>laulajat!F22</f>
        <v>42</v>
      </c>
    </row>
    <row r="19" spans="1:25" x14ac:dyDescent="0.25">
      <c r="A19" t="str">
        <f>laulajat!A23</f>
        <v>luhtakerttunen</v>
      </c>
      <c r="B19" s="20">
        <f>laulajat!AF23</f>
        <v>0</v>
      </c>
      <c r="C19">
        <f>laulajat!AE23</f>
        <v>0</v>
      </c>
      <c r="D19">
        <f>laulajat!AD23</f>
        <v>0</v>
      </c>
      <c r="E19">
        <f>laulajat!AC23</f>
        <v>0</v>
      </c>
      <c r="F19">
        <f>laulajat!AB23</f>
        <v>2</v>
      </c>
      <c r="G19">
        <f>laulajat!AA23</f>
        <v>1</v>
      </c>
      <c r="H19">
        <f>laulajat!W23</f>
        <v>0</v>
      </c>
      <c r="I19">
        <f>laulajat!V23</f>
        <v>4</v>
      </c>
      <c r="J19">
        <f>laulajat!U23</f>
        <v>1</v>
      </c>
      <c r="K19">
        <f>laulajat!T23</f>
        <v>0</v>
      </c>
      <c r="L19">
        <f>laulajat!S23</f>
        <v>9</v>
      </c>
      <c r="M19">
        <f>laulajat!R23</f>
        <v>1</v>
      </c>
      <c r="N19">
        <f>laulajat!Q23</f>
        <v>3</v>
      </c>
      <c r="O19">
        <f>laulajat!P23</f>
        <v>9</v>
      </c>
      <c r="P19">
        <f>laulajat!O23</f>
        <v>5</v>
      </c>
      <c r="Q19">
        <f>laulajat!N23</f>
        <v>3</v>
      </c>
      <c r="R19">
        <f>laulajat!M23</f>
        <v>4</v>
      </c>
      <c r="S19">
        <f>laulajat!L23</f>
        <v>0</v>
      </c>
      <c r="T19">
        <f>laulajat!K23</f>
        <v>3</v>
      </c>
      <c r="U19">
        <f>laulajat!J23</f>
        <v>2</v>
      </c>
      <c r="V19">
        <f>laulajat!I23</f>
        <v>5</v>
      </c>
      <c r="W19">
        <f>laulajat!H23</f>
        <v>3</v>
      </c>
      <c r="X19">
        <f>laulajat!G23</f>
        <v>1</v>
      </c>
      <c r="Y19">
        <f>laulajat!F23</f>
        <v>1</v>
      </c>
    </row>
    <row r="20" spans="1:25" x14ac:dyDescent="0.25">
      <c r="A20" t="str">
        <f>laulajat!A24</f>
        <v>rytikerttunen</v>
      </c>
      <c r="B20" s="20">
        <f>laulajat!AF24</f>
        <v>1</v>
      </c>
      <c r="C20">
        <f>laulajat!AE24</f>
        <v>1</v>
      </c>
      <c r="D20">
        <f>laulajat!AD24</f>
        <v>0</v>
      </c>
      <c r="E20">
        <f>laulajat!AC24</f>
        <v>1</v>
      </c>
      <c r="F20">
        <f>laulajat!AB24</f>
        <v>0</v>
      </c>
      <c r="G20">
        <f>laulajat!AA24</f>
        <v>0</v>
      </c>
      <c r="H20">
        <f>laulajat!W24</f>
        <v>1</v>
      </c>
      <c r="I20">
        <f>laulajat!V24</f>
        <v>2</v>
      </c>
      <c r="J20">
        <f>laulajat!U24</f>
        <v>0</v>
      </c>
      <c r="K20">
        <f>laulajat!T24</f>
        <v>5</v>
      </c>
      <c r="L20">
        <f>laulajat!S24</f>
        <v>2</v>
      </c>
      <c r="M20">
        <f>laulajat!R24</f>
        <v>2</v>
      </c>
      <c r="N20">
        <f>laulajat!Q24</f>
        <v>0</v>
      </c>
      <c r="O20">
        <f>laulajat!P24</f>
        <v>1</v>
      </c>
      <c r="P20">
        <f>laulajat!O24</f>
        <v>2</v>
      </c>
      <c r="Q20">
        <f>laulajat!N24</f>
        <v>2</v>
      </c>
      <c r="R20">
        <f>laulajat!M24</f>
        <v>2</v>
      </c>
      <c r="S20">
        <f>laulajat!L24</f>
        <v>1</v>
      </c>
      <c r="T20">
        <f>laulajat!K24</f>
        <v>0</v>
      </c>
      <c r="U20">
        <f>laulajat!J24</f>
        <v>2</v>
      </c>
      <c r="V20">
        <f>laulajat!I24</f>
        <v>2</v>
      </c>
      <c r="W20">
        <f>laulajat!H24</f>
        <v>1</v>
      </c>
      <c r="X20">
        <f>laulajat!G24</f>
        <v>0</v>
      </c>
      <c r="Y20">
        <f>laulajat!F24</f>
        <v>2</v>
      </c>
    </row>
    <row r="21" spans="1:25" x14ac:dyDescent="0.25">
      <c r="A21" t="str">
        <f>laulajat!A25</f>
        <v>rastaskerttunen</v>
      </c>
      <c r="B21" s="20">
        <f>laulajat!AF25</f>
        <v>0</v>
      </c>
      <c r="C21">
        <f>laulajat!AE25</f>
        <v>0</v>
      </c>
      <c r="D21">
        <f>laulajat!AD25</f>
        <v>0</v>
      </c>
      <c r="E21">
        <f>laulajat!AC25</f>
        <v>1</v>
      </c>
      <c r="F21">
        <f>laulajat!AB25</f>
        <v>0</v>
      </c>
      <c r="G21">
        <f>laulajat!AA25</f>
        <v>0</v>
      </c>
      <c r="H21">
        <f>laulajat!W25</f>
        <v>1</v>
      </c>
      <c r="I21">
        <f>laulajat!V25</f>
        <v>1</v>
      </c>
      <c r="J21">
        <f>laulajat!U25</f>
        <v>0</v>
      </c>
      <c r="K21">
        <f>laulajat!T25</f>
        <v>0</v>
      </c>
      <c r="L21">
        <f>laulajat!S25</f>
        <v>0</v>
      </c>
      <c r="M21">
        <f>laulajat!R25</f>
        <v>0</v>
      </c>
      <c r="N21">
        <f>laulajat!Q25</f>
        <v>0</v>
      </c>
      <c r="O21">
        <f>laulajat!P25</f>
        <v>0</v>
      </c>
      <c r="P21">
        <f>laulajat!O25</f>
        <v>0</v>
      </c>
      <c r="Q21">
        <f>laulajat!N25</f>
        <v>0</v>
      </c>
      <c r="R21">
        <f>laulajat!M25</f>
        <v>0</v>
      </c>
      <c r="S21">
        <f>laulajat!L25</f>
        <v>0</v>
      </c>
      <c r="T21">
        <f>laulajat!K25</f>
        <v>0</v>
      </c>
      <c r="U21">
        <f>laulajat!J25</f>
        <v>0</v>
      </c>
      <c r="V21">
        <f>laulajat!I25</f>
        <v>0</v>
      </c>
      <c r="W21">
        <f>laulajat!H25</f>
        <v>2</v>
      </c>
      <c r="X21">
        <f>laulajat!G25</f>
        <v>0</v>
      </c>
      <c r="Y21">
        <f>laulajat!F25</f>
        <v>1</v>
      </c>
    </row>
    <row r="22" spans="1:25" x14ac:dyDescent="0.25">
      <c r="A22" t="str">
        <f>laulajat!A26</f>
        <v>mustapääkerttu</v>
      </c>
      <c r="B22" s="20">
        <f>laulajat!AF26</f>
        <v>22</v>
      </c>
      <c r="C22">
        <f>laulajat!AE26</f>
        <v>16</v>
      </c>
      <c r="D22">
        <f>laulajat!AD26</f>
        <v>12</v>
      </c>
      <c r="E22">
        <f>laulajat!AC26</f>
        <v>13</v>
      </c>
      <c r="F22">
        <f>laulajat!AB26</f>
        <v>14</v>
      </c>
      <c r="G22">
        <f>laulajat!AA26</f>
        <v>18</v>
      </c>
      <c r="H22">
        <f>laulajat!W26</f>
        <v>23</v>
      </c>
      <c r="I22">
        <f>laulajat!V26</f>
        <v>53</v>
      </c>
      <c r="J22">
        <f>laulajat!U26</f>
        <v>33</v>
      </c>
      <c r="K22">
        <f>laulajat!T26</f>
        <v>25</v>
      </c>
      <c r="L22">
        <f>laulajat!S26</f>
        <v>48</v>
      </c>
      <c r="M22">
        <f>laulajat!R26</f>
        <v>50</v>
      </c>
      <c r="N22">
        <f>laulajat!Q26</f>
        <v>82</v>
      </c>
      <c r="O22">
        <f>laulajat!P26</f>
        <v>60</v>
      </c>
      <c r="P22">
        <f>laulajat!O26</f>
        <v>72</v>
      </c>
      <c r="Q22">
        <f>laulajat!N26</f>
        <v>78</v>
      </c>
      <c r="R22">
        <f>laulajat!M26</f>
        <v>129</v>
      </c>
      <c r="S22">
        <f>laulajat!L26</f>
        <v>56</v>
      </c>
      <c r="T22">
        <f>laulajat!K26</f>
        <v>62</v>
      </c>
      <c r="U22">
        <f>laulajat!J26</f>
        <v>95</v>
      </c>
      <c r="V22">
        <f>laulajat!I26</f>
        <v>92</v>
      </c>
      <c r="W22">
        <f>laulajat!H26</f>
        <v>71</v>
      </c>
      <c r="X22">
        <f>laulajat!G26</f>
        <v>69</v>
      </c>
      <c r="Y22">
        <f>laulajat!F26</f>
        <v>138</v>
      </c>
    </row>
    <row r="23" spans="1:25" x14ac:dyDescent="0.25">
      <c r="A23" t="str">
        <f>laulajat!A27</f>
        <v>idänuunilintu</v>
      </c>
      <c r="B23" s="20">
        <f>laulajat!AF27</f>
        <v>7</v>
      </c>
      <c r="C23">
        <f>laulajat!AE27</f>
        <v>14</v>
      </c>
      <c r="D23">
        <f>laulajat!AD27</f>
        <v>10</v>
      </c>
      <c r="E23">
        <f>laulajat!AC27</f>
        <v>5</v>
      </c>
      <c r="F23">
        <f>laulajat!AB27</f>
        <v>2</v>
      </c>
      <c r="G23">
        <f>laulajat!AA27</f>
        <v>2</v>
      </c>
      <c r="H23">
        <f>laulajat!W27</f>
        <v>4</v>
      </c>
      <c r="I23">
        <f>laulajat!V27</f>
        <v>5</v>
      </c>
      <c r="J23">
        <f>laulajat!U27</f>
        <v>5</v>
      </c>
      <c r="K23">
        <f>laulajat!T27</f>
        <v>6</v>
      </c>
      <c r="L23">
        <f>laulajat!S27</f>
        <v>32</v>
      </c>
      <c r="M23">
        <f>laulajat!R27</f>
        <v>10</v>
      </c>
      <c r="N23">
        <f>laulajat!Q27</f>
        <v>22</v>
      </c>
      <c r="O23">
        <f>laulajat!P27</f>
        <v>31</v>
      </c>
      <c r="P23">
        <f>laulajat!O27</f>
        <v>26</v>
      </c>
      <c r="Q23">
        <f>laulajat!N27</f>
        <v>19</v>
      </c>
      <c r="R23">
        <f>laulajat!M27</f>
        <v>9</v>
      </c>
      <c r="S23">
        <f>laulajat!L27</f>
        <v>7</v>
      </c>
      <c r="T23">
        <f>laulajat!K27</f>
        <v>11</v>
      </c>
      <c r="U23">
        <f>laulajat!J27</f>
        <v>25</v>
      </c>
      <c r="V23">
        <f>laulajat!I27</f>
        <v>16</v>
      </c>
      <c r="W23">
        <f>laulajat!H27</f>
        <v>15</v>
      </c>
      <c r="X23">
        <f>laulajat!G27</f>
        <v>9</v>
      </c>
      <c r="Y23">
        <f>laulajat!F27</f>
        <v>15</v>
      </c>
    </row>
    <row r="24" spans="1:25" x14ac:dyDescent="0.25">
      <c r="A24" t="str">
        <f>laulajat!A28</f>
        <v>lapinuunilintu</v>
      </c>
      <c r="B24" s="20">
        <f>laulajat!AF28</f>
        <v>7</v>
      </c>
      <c r="C24">
        <f>laulajat!AE28</f>
        <v>13</v>
      </c>
      <c r="D24">
        <f>laulajat!AD28</f>
        <v>5</v>
      </c>
      <c r="E24">
        <f>laulajat!AC28</f>
        <v>5</v>
      </c>
      <c r="F24">
        <f>laulajat!AB28</f>
        <v>0</v>
      </c>
      <c r="G24">
        <f>laulajat!AA28</f>
        <v>1</v>
      </c>
      <c r="H24">
        <f>laulajat!W28</f>
        <v>1</v>
      </c>
      <c r="I24">
        <f>laulajat!V28</f>
        <v>0</v>
      </c>
      <c r="J24">
        <f>laulajat!U28</f>
        <v>1</v>
      </c>
      <c r="K24">
        <f>laulajat!T28</f>
        <v>1</v>
      </c>
      <c r="L24">
        <f>laulajat!S28</f>
        <v>0</v>
      </c>
      <c r="M24">
        <f>laulajat!R28</f>
        <v>3</v>
      </c>
      <c r="N24">
        <f>laulajat!Q28</f>
        <v>0</v>
      </c>
      <c r="O24">
        <f>laulajat!P28</f>
        <v>1</v>
      </c>
      <c r="P24">
        <f>laulajat!O28</f>
        <v>2</v>
      </c>
      <c r="Q24">
        <f>laulajat!N28</f>
        <v>0</v>
      </c>
      <c r="R24">
        <f>laulajat!M28</f>
        <v>0</v>
      </c>
      <c r="S24">
        <f>laulajat!L28</f>
        <v>3</v>
      </c>
      <c r="T24">
        <f>laulajat!K28</f>
        <v>0</v>
      </c>
      <c r="U24">
        <f>laulajat!J28</f>
        <v>2</v>
      </c>
      <c r="V24">
        <f>laulajat!I28</f>
        <v>1</v>
      </c>
      <c r="W24">
        <f>laulajat!H28</f>
        <v>0</v>
      </c>
      <c r="X24">
        <f>laulajat!G28</f>
        <v>0</v>
      </c>
      <c r="Y24">
        <f>laulajat!F28</f>
        <v>1</v>
      </c>
    </row>
    <row r="25" spans="1:25" x14ac:dyDescent="0.25">
      <c r="A25" t="str">
        <f>laulajat!A29</f>
        <v>pikkusieppo</v>
      </c>
      <c r="B25" s="20">
        <f>laulajat!AF29</f>
        <v>2</v>
      </c>
      <c r="C25">
        <f>laulajat!AE29</f>
        <v>3</v>
      </c>
      <c r="D25">
        <f>laulajat!AD29</f>
        <v>6</v>
      </c>
      <c r="E25">
        <f>laulajat!AC29</f>
        <v>2</v>
      </c>
      <c r="F25">
        <f>laulajat!AB29</f>
        <v>2</v>
      </c>
      <c r="G25">
        <f>laulajat!AA29</f>
        <v>1</v>
      </c>
      <c r="H25">
        <f>laulajat!W29</f>
        <v>1</v>
      </c>
      <c r="I25">
        <f>laulajat!V29</f>
        <v>4</v>
      </c>
      <c r="J25">
        <f>laulajat!U29</f>
        <v>6</v>
      </c>
      <c r="K25">
        <f>laulajat!T29</f>
        <v>8</v>
      </c>
      <c r="L25">
        <f>laulajat!S29</f>
        <v>15</v>
      </c>
      <c r="M25">
        <f>laulajat!R29</f>
        <v>12</v>
      </c>
      <c r="N25">
        <f>laulajat!Q29</f>
        <v>13</v>
      </c>
      <c r="O25">
        <f>laulajat!P29</f>
        <v>15</v>
      </c>
      <c r="P25">
        <f>laulajat!O29</f>
        <v>8</v>
      </c>
      <c r="Q25">
        <f>laulajat!N29</f>
        <v>17</v>
      </c>
      <c r="R25">
        <f>laulajat!M29</f>
        <v>16</v>
      </c>
      <c r="S25">
        <f>laulajat!L29</f>
        <v>10</v>
      </c>
      <c r="T25">
        <f>laulajat!K29</f>
        <v>10</v>
      </c>
      <c r="U25">
        <f>laulajat!J29</f>
        <v>6</v>
      </c>
      <c r="V25">
        <f>laulajat!I29</f>
        <v>16</v>
      </c>
      <c r="W25">
        <f>laulajat!H29</f>
        <v>9</v>
      </c>
      <c r="X25">
        <f>laulajat!G29</f>
        <v>4</v>
      </c>
      <c r="Y25">
        <f>laulajat!F29</f>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D7621-F422-4EE8-B3A1-704B9A2D79E1}">
  <dimension ref="A2:D25"/>
  <sheetViews>
    <sheetView workbookViewId="0">
      <selection activeCell="A27" sqref="A27"/>
    </sheetView>
  </sheetViews>
  <sheetFormatPr defaultRowHeight="15" x14ac:dyDescent="0.25"/>
  <cols>
    <col min="1" max="1" width="16.140625" customWidth="1"/>
    <col min="2" max="2" width="5.7109375" style="20" customWidth="1"/>
    <col min="3" max="3" width="7.85546875" style="4" customWidth="1"/>
    <col min="4" max="4" width="6.28515625" style="20" customWidth="1"/>
  </cols>
  <sheetData>
    <row r="2" spans="1:4" s="45" customFormat="1" ht="30" customHeight="1" thickBot="1" x14ac:dyDescent="0.3">
      <c r="A2" s="47" t="s">
        <v>38</v>
      </c>
      <c r="B2" s="48">
        <v>2023</v>
      </c>
      <c r="C2" s="49" t="s">
        <v>39</v>
      </c>
      <c r="D2" s="46"/>
    </row>
    <row r="3" spans="1:4" x14ac:dyDescent="0.25">
      <c r="A3" t="str">
        <f>laulajat!A29</f>
        <v>pikkusieppo</v>
      </c>
      <c r="B3" s="43">
        <f>IF(laulajat!F29&gt;0,laulajat!F29,"")</f>
        <v>9</v>
      </c>
      <c r="C3" s="4">
        <f>laulajat!C29</f>
        <v>8.125</v>
      </c>
      <c r="D3" s="20">
        <v>23</v>
      </c>
    </row>
    <row r="4" spans="1:4" x14ac:dyDescent="0.25">
      <c r="A4" t="str">
        <f>laulajat!A28</f>
        <v>lapinuunilintu</v>
      </c>
      <c r="B4" s="44">
        <f>IF(laulajat!F28&gt;0,laulajat!F28,"")</f>
        <v>1</v>
      </c>
      <c r="C4" s="4">
        <f>laulajat!C28</f>
        <v>1.9583333333333333</v>
      </c>
      <c r="D4" s="20">
        <v>22</v>
      </c>
    </row>
    <row r="5" spans="1:4" x14ac:dyDescent="0.25">
      <c r="A5" t="str">
        <f>laulajat!A27</f>
        <v>idänuunilintu</v>
      </c>
      <c r="B5" s="43">
        <f>IF(laulajat!F27&gt;0,laulajat!F27,"")</f>
        <v>15</v>
      </c>
      <c r="C5" s="4">
        <f>laulajat!C27</f>
        <v>12.791666666666666</v>
      </c>
      <c r="D5" s="20">
        <v>21</v>
      </c>
    </row>
    <row r="6" spans="1:4" x14ac:dyDescent="0.25">
      <c r="A6" t="str">
        <f>laulajat!A26</f>
        <v>mustapääkerttu</v>
      </c>
      <c r="B6" s="43">
        <f>IF(laulajat!F26&gt;0,laulajat!F26,"")</f>
        <v>138</v>
      </c>
      <c r="C6" s="4">
        <f>laulajat!C26</f>
        <v>55.458333333333336</v>
      </c>
      <c r="D6" s="20">
        <v>20</v>
      </c>
    </row>
    <row r="7" spans="1:4" x14ac:dyDescent="0.25">
      <c r="A7" t="str">
        <f>laulajat!A25</f>
        <v>rastaskerttunen</v>
      </c>
      <c r="B7" s="43">
        <f>IF(laulajat!F25&gt;0,laulajat!F25,"")</f>
        <v>1</v>
      </c>
      <c r="C7" s="4">
        <f>laulajat!C25</f>
        <v>0.25</v>
      </c>
      <c r="D7" s="20">
        <v>19</v>
      </c>
    </row>
    <row r="8" spans="1:4" x14ac:dyDescent="0.25">
      <c r="A8" t="str">
        <f>laulajat!A24</f>
        <v>rytikerttunen</v>
      </c>
      <c r="B8" s="43">
        <f>IF(laulajat!F24&gt;0,laulajat!F24,"")</f>
        <v>2</v>
      </c>
      <c r="C8" s="4">
        <f>laulajat!C24</f>
        <v>1.25</v>
      </c>
      <c r="D8" s="20">
        <v>18</v>
      </c>
    </row>
    <row r="9" spans="1:4" x14ac:dyDescent="0.25">
      <c r="A9" t="str">
        <f>laulajat!A23</f>
        <v>luhtakerttunen</v>
      </c>
      <c r="B9" s="44">
        <f>IF(laulajat!F23&gt;0,laulajat!F23,"")</f>
        <v>1</v>
      </c>
      <c r="C9" s="4">
        <f>laulajat!C23</f>
        <v>2.375</v>
      </c>
      <c r="D9" s="20">
        <v>17</v>
      </c>
    </row>
    <row r="10" spans="1:4" x14ac:dyDescent="0.25">
      <c r="A10" t="str">
        <f>laulajat!A22</f>
        <v>viitakerttunen</v>
      </c>
      <c r="B10" s="44">
        <f>IF(laulajat!F22&gt;0,laulajat!F22,"")</f>
        <v>42</v>
      </c>
      <c r="C10" s="4">
        <f>laulajat!C22</f>
        <v>51.958333333333336</v>
      </c>
      <c r="D10" s="20">
        <v>16</v>
      </c>
    </row>
    <row r="11" spans="1:4" x14ac:dyDescent="0.25">
      <c r="A11" t="str">
        <f>laulajat!A21</f>
        <v>kenttäkerttunen</v>
      </c>
      <c r="B11" s="43">
        <f>IF(laulajat!F21&gt;0,laulajat!F21,"")</f>
        <v>1</v>
      </c>
      <c r="C11" s="4">
        <f>laulajat!C21</f>
        <v>4.1666666666666664E-2</v>
      </c>
      <c r="D11" s="20">
        <v>15</v>
      </c>
    </row>
    <row r="12" spans="1:4" x14ac:dyDescent="0.25">
      <c r="A12" t="str">
        <f>laulajat!A20</f>
        <v>kultarinta</v>
      </c>
      <c r="B12" s="43">
        <f>IF(laulajat!F20&gt;0,laulajat!F20,"")</f>
        <v>8</v>
      </c>
      <c r="C12" s="4">
        <f>laulajat!C20</f>
        <v>4</v>
      </c>
      <c r="D12" s="20">
        <v>14</v>
      </c>
    </row>
    <row r="13" spans="1:4" x14ac:dyDescent="0.25">
      <c r="A13" t="str">
        <f>laulajat!A19</f>
        <v>pikkukultarinta</v>
      </c>
      <c r="B13" s="44" t="str">
        <f>IF(laulajat!F19&gt;0,laulajat!F19,"")</f>
        <v/>
      </c>
      <c r="C13" s="4">
        <f>laulajat!C19</f>
        <v>0.16666666666666666</v>
      </c>
      <c r="D13" s="20">
        <v>13</v>
      </c>
    </row>
    <row r="14" spans="1:4" x14ac:dyDescent="0.25">
      <c r="A14" t="str">
        <f>laulajat!A18</f>
        <v>ruokosirkkalintu</v>
      </c>
      <c r="B14" s="44" t="str">
        <f>IF(laulajat!F18&gt;0,laulajat!F18,"")</f>
        <v/>
      </c>
      <c r="C14" s="4">
        <f>laulajat!C18</f>
        <v>0.125</v>
      </c>
      <c r="D14" s="20">
        <v>12</v>
      </c>
    </row>
    <row r="15" spans="1:4" x14ac:dyDescent="0.25">
      <c r="A15" t="str">
        <f>laulajat!A17</f>
        <v>viitasirkkalintu</v>
      </c>
      <c r="B15" s="43">
        <f>IF(laulajat!F17&gt;0,laulajat!F17,"")</f>
        <v>6</v>
      </c>
      <c r="C15" s="4">
        <f>laulajat!C17</f>
        <v>1.5416666666666667</v>
      </c>
      <c r="D15" s="20">
        <v>11</v>
      </c>
    </row>
    <row r="16" spans="1:4" x14ac:dyDescent="0.25">
      <c r="A16" t="str">
        <f>laulajat!A16</f>
        <v>pensassirkkalintu</v>
      </c>
      <c r="B16" s="44">
        <f>IF(laulajat!F16&gt;0,laulajat!F16,"")</f>
        <v>7</v>
      </c>
      <c r="C16" s="4">
        <f>laulajat!C16</f>
        <v>12.75</v>
      </c>
      <c r="D16" s="20">
        <v>10</v>
      </c>
    </row>
    <row r="17" spans="1:4" x14ac:dyDescent="0.25">
      <c r="A17" t="str">
        <f>laulajat!A15</f>
        <v>viirusirkkalintu</v>
      </c>
      <c r="B17" s="43">
        <f>IF(laulajat!F15&gt;0,laulajat!F15,"")</f>
        <v>1</v>
      </c>
      <c r="C17" s="4">
        <f>laulajat!C15</f>
        <v>0.375</v>
      </c>
      <c r="D17" s="20">
        <v>9</v>
      </c>
    </row>
    <row r="18" spans="1:4" x14ac:dyDescent="0.25">
      <c r="A18" t="str">
        <f>laulajat!A14</f>
        <v>sinipyrstö</v>
      </c>
      <c r="B18" s="43">
        <f>IF(laulajat!F14&gt;0,laulajat!F14,"")</f>
        <v>88</v>
      </c>
      <c r="C18" s="4">
        <f>laulajat!C14</f>
        <v>27.916666666666668</v>
      </c>
      <c r="D18" s="20">
        <v>8</v>
      </c>
    </row>
    <row r="19" spans="1:4" x14ac:dyDescent="0.25">
      <c r="A19" t="str">
        <f>laulajat!A13</f>
        <v>satakieli</v>
      </c>
      <c r="B19" s="44">
        <f>IF(laulajat!F13&gt;0,laulajat!F13,"")</f>
        <v>23</v>
      </c>
      <c r="C19" s="4">
        <f>laulajat!C13</f>
        <v>25.75</v>
      </c>
      <c r="D19" s="20">
        <v>7</v>
      </c>
    </row>
    <row r="20" spans="1:4" x14ac:dyDescent="0.25">
      <c r="A20" t="str">
        <f>laulajat!A12</f>
        <v>ruisrääkkä</v>
      </c>
      <c r="B20" s="43">
        <f>IF(laulajat!F12&gt;0,laulajat!F12,"")</f>
        <v>71</v>
      </c>
      <c r="C20" s="4">
        <f>laulajat!C12</f>
        <v>52.5</v>
      </c>
      <c r="D20" s="20">
        <v>6</v>
      </c>
    </row>
    <row r="21" spans="1:4" x14ac:dyDescent="0.25">
      <c r="A21" t="str">
        <f>laulajat!A11</f>
        <v>pikkuhuitti</v>
      </c>
      <c r="B21" s="44" t="str">
        <f>IF(laulajat!F11&gt;0,laulajat!F11,"")</f>
        <v/>
      </c>
      <c r="C21" s="4">
        <f>laulajat!C11</f>
        <v>0.25</v>
      </c>
      <c r="D21" s="20">
        <v>5</v>
      </c>
    </row>
    <row r="22" spans="1:4" x14ac:dyDescent="0.25">
      <c r="A22" t="str">
        <f>laulajat!A10</f>
        <v>luhtahuitti</v>
      </c>
      <c r="B22" s="44">
        <f>IF(laulajat!F10&gt;0,laulajat!F10,"")</f>
        <v>24</v>
      </c>
      <c r="C22" s="4">
        <f>laulajat!C10</f>
        <v>24.833333333333332</v>
      </c>
      <c r="D22" s="20">
        <v>4</v>
      </c>
    </row>
    <row r="23" spans="1:4" x14ac:dyDescent="0.25">
      <c r="A23" t="str">
        <f>laulajat!A9</f>
        <v>luhtakana</v>
      </c>
      <c r="B23" s="43">
        <f>IF(laulajat!F9&gt;0,laulajat!F9,"")</f>
        <v>35</v>
      </c>
      <c r="C23" s="4">
        <f>laulajat!C9</f>
        <v>14.083333333333334</v>
      </c>
      <c r="D23" s="20">
        <v>3</v>
      </c>
    </row>
    <row r="24" spans="1:4" x14ac:dyDescent="0.25">
      <c r="A24" t="str">
        <f>laulajat!A8</f>
        <v>kaulushaikara</v>
      </c>
      <c r="B24" s="43">
        <f>IF(laulajat!F8&gt;0,laulajat!F8,"")</f>
        <v>52</v>
      </c>
      <c r="C24" s="4">
        <f>laulajat!C8</f>
        <v>33.833333333333336</v>
      </c>
      <c r="D24" s="20">
        <v>2</v>
      </c>
    </row>
    <row r="25" spans="1:4" x14ac:dyDescent="0.25">
      <c r="A25" t="str">
        <f>laulajat!A7</f>
        <v>viiriäinen</v>
      </c>
      <c r="B25" s="44" t="str">
        <f>IF(laulajat!F7&gt;0,laulajat!F7,"")</f>
        <v/>
      </c>
      <c r="C25" s="4">
        <f>laulajat!C7</f>
        <v>4.666666666666667</v>
      </c>
      <c r="D25" s="20">
        <v>1</v>
      </c>
    </row>
  </sheetData>
  <sortState xmlns:xlrd2="http://schemas.microsoft.com/office/spreadsheetml/2017/richdata2" ref="A3:D25">
    <sortCondition descending="1" ref="D3:D25"/>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5CD70-D4E4-4A44-A451-D09FDC5E8378}">
  <dimension ref="B2:K418"/>
  <sheetViews>
    <sheetView topLeftCell="A83" workbookViewId="0">
      <selection activeCell="A254" sqref="A254:XFD272"/>
    </sheetView>
  </sheetViews>
  <sheetFormatPr defaultColWidth="11.5703125" defaultRowHeight="15" x14ac:dyDescent="0.25"/>
  <cols>
    <col min="1" max="1" width="4.7109375" customWidth="1"/>
    <col min="2" max="3" width="8.85546875" customWidth="1"/>
    <col min="4" max="4" width="9.7109375" customWidth="1"/>
    <col min="5" max="64" width="8.85546875" customWidth="1"/>
  </cols>
  <sheetData>
    <row r="2" spans="11:11" x14ac:dyDescent="0.25">
      <c r="K2" t="s">
        <v>34</v>
      </c>
    </row>
    <row r="3" spans="11:11" x14ac:dyDescent="0.25">
      <c r="K3" t="s">
        <v>34</v>
      </c>
    </row>
    <row r="418" spans="2:2" x14ac:dyDescent="0.25">
      <c r="B418" t="s">
        <v>35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F7CA2-65F5-44F8-B300-8E6E8C184255}">
  <dimension ref="A1"/>
  <sheetViews>
    <sheetView workbookViewId="0">
      <selection activeCell="P2" sqref="P2"/>
    </sheetView>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DEF45-5EEA-4E6C-ABD5-CEAE6B48F2D8}">
  <dimension ref="A1"/>
  <sheetViews>
    <sheetView workbookViewId="0">
      <selection sqref="A1:XFD1048576"/>
    </sheetView>
  </sheetViews>
  <sheetFormatPr defaultColWidth="11.5703125" defaultRowHeight="15" x14ac:dyDescent="0.25"/>
  <cols>
    <col min="1" max="1" width="5.28515625" customWidth="1"/>
    <col min="2" max="10" width="8.85546875" customWidth="1"/>
    <col min="11" max="11" width="2.28515625" customWidth="1"/>
    <col min="12" max="20" width="8.85546875" customWidth="1"/>
    <col min="21" max="21" width="1.7109375" customWidth="1"/>
    <col min="22" max="30" width="8.85546875" customWidth="1"/>
    <col min="31" max="31" width="2" customWidth="1"/>
    <col min="32" max="40" width="8.85546875" customWidth="1"/>
    <col min="41" max="41" width="2" customWidth="1"/>
    <col min="42" max="64" width="8.85546875" customWidth="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laulajat</vt:lpstr>
      <vt:lpstr>aputaulu</vt:lpstr>
      <vt:lpstr>vertailu</vt:lpstr>
      <vt:lpstr>graafit</vt:lpstr>
      <vt:lpstr>graafit 2007-2010</vt:lpstr>
      <vt:lpstr>graafitSummary</vt:lpstr>
      <vt:lpstr>ennenTiiraa</vt:lpstr>
      <vt:lpstr>tiira</vt:lpstr>
      <vt:lpstr>vuosiLKM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Tapani Tapio</dc:creator>
  <cp:lastModifiedBy>Tapani Tapio</cp:lastModifiedBy>
  <dcterms:created xsi:type="dcterms:W3CDTF">2023-05-24T07:32:31Z</dcterms:created>
  <dcterms:modified xsi:type="dcterms:W3CDTF">2024-03-21T08:56:51Z</dcterms:modified>
</cp:coreProperties>
</file>